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Salford\Report\"/>
    </mc:Choice>
  </mc:AlternateContent>
  <xr:revisionPtr revIDLastSave="0" documentId="8_{05E9538B-767A-4FE9-8BA7-44640F9081F4}" xr6:coauthVersionLast="44" xr6:coauthVersionMax="44" xr10:uidLastSave="{00000000-0000-0000-0000-000000000000}"/>
  <bookViews>
    <workbookView xWindow="-120" yWindow="-120" windowWidth="19440" windowHeight="15000" xr2:uid="{35305830-1DF4-4E99-B5E5-E8E072733F6D}"/>
  </bookViews>
  <sheets>
    <sheet name="Key Centre Notes" sheetId="1" r:id="rId1"/>
    <sheet name="Cordon Map" sheetId="2" r:id="rId2"/>
    <sheet name="Table 12 Key Centre Surveys AM" sheetId="3" r:id="rId3"/>
    <sheet name="Table 13 Key Centre Surveys OP" sheetId="4" r:id="rId4"/>
    <sheet name="Table 14 Key Centre Surveys PM" sheetId="5" r:id="rId5"/>
    <sheet name="Table 15  KC Traffic Trend" sheetId="6" r:id="rId6"/>
    <sheet name="Tabs 16&amp;17 KC Car Occupancy" sheetId="7" r:id="rId7"/>
    <sheet name="Tab18 &amp; 19 Rail &amp; ML to KC" sheetId="8" r:id="rId8"/>
    <sheet name="Tabs 20 Walk to KC" sheetId="9" r:id="rId9"/>
    <sheet name="Table 21 KC Car&amp;Non-carTrips " sheetId="10" r:id="rId10"/>
  </sheets>
  <externalReferences>
    <externalReference r:id="rId11"/>
    <externalReference r:id="rId12"/>
    <externalReference r:id="rId13"/>
    <externalReference r:id="rId14"/>
  </externalReferences>
  <definedNames>
    <definedName name="_Toc174354940" localSheetId="0">'Key Centre Notes'!#REF!</definedName>
    <definedName name="_Toc243370739" localSheetId="9">'Table 21 KC Car&amp;Non-carTrips '!#REF!</definedName>
    <definedName name="_Toc243370752" localSheetId="5">'Table 15  KC Traffic Trend'!#REF!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Period">#REF!</definedName>
    <definedName name="_xlnm.Print_Area" localSheetId="1">'Cordon Map'!$A$1:$Q$43</definedName>
    <definedName name="_xlnm.Print_Area" localSheetId="7">'Tab18 &amp; 19 Rail &amp; ML to KC'!$A$1:$I$47</definedName>
    <definedName name="_xlnm.Print_Area" localSheetId="2">'Table 12 Key Centre Surveys AM'!$A$1:$N$47</definedName>
    <definedName name="_xlnm.Print_Area" localSheetId="3">'Table 13 Key Centre Surveys OP'!$A$1:$N$48</definedName>
    <definedName name="_xlnm.Print_Area" localSheetId="4">'Table 14 Key Centre Surveys PM'!$A$1:$N$47</definedName>
    <definedName name="_xlnm.Print_Area" localSheetId="5">'Table 15  KC Traffic Trend'!$A$1:$S$55</definedName>
    <definedName name="_xlnm.Print_Area" localSheetId="9">'Table 21 KC Car&amp;Non-carTrips '!$A$1:$AA$64</definedName>
    <definedName name="_xlnm.Print_Area" localSheetId="6">'Tabs 16&amp;17 KC Car Occupancy'!$A$1:$H$50</definedName>
    <definedName name="_xlnm.Print_Area" localSheetId="8">'Tabs 20 Walk to KC'!$A$1:$F$51</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2" i="10" l="1"/>
  <c r="G62" i="10"/>
  <c r="F62" i="10"/>
  <c r="E62" i="10"/>
  <c r="D62" i="10"/>
  <c r="C62" i="10"/>
  <c r="K57" i="10"/>
  <c r="I57" i="10"/>
  <c r="J57" i="10" s="1"/>
  <c r="J56" i="10"/>
  <c r="I56" i="10"/>
  <c r="K56" i="10" s="1"/>
  <c r="I55" i="10"/>
  <c r="K55" i="10" s="1"/>
  <c r="J54" i="10"/>
  <c r="I54" i="10"/>
  <c r="K54" i="10" s="1"/>
  <c r="K53" i="10"/>
  <c r="I53" i="10"/>
  <c r="J53" i="10" s="1"/>
  <c r="K52" i="10"/>
  <c r="J52" i="10"/>
  <c r="I52" i="10"/>
  <c r="I51" i="10"/>
  <c r="K51" i="10" s="1"/>
  <c r="J49" i="10"/>
  <c r="I49" i="10"/>
  <c r="K49" i="10" s="1"/>
  <c r="K46" i="10"/>
  <c r="I46" i="10"/>
  <c r="J46" i="10" s="1"/>
  <c r="K43" i="10"/>
  <c r="J43" i="10"/>
  <c r="I43" i="10"/>
  <c r="I62" i="10" s="1"/>
  <c r="H42" i="10"/>
  <c r="G42" i="10"/>
  <c r="F42" i="10"/>
  <c r="E42" i="10"/>
  <c r="D42" i="10"/>
  <c r="C42" i="10"/>
  <c r="I37" i="10"/>
  <c r="K37" i="10" s="1"/>
  <c r="K36" i="10"/>
  <c r="I36" i="10"/>
  <c r="J36" i="10" s="1"/>
  <c r="K35" i="10"/>
  <c r="J35" i="10"/>
  <c r="I35" i="10"/>
  <c r="I34" i="10"/>
  <c r="K34" i="10" s="1"/>
  <c r="I33" i="10"/>
  <c r="K33" i="10" s="1"/>
  <c r="K32" i="10"/>
  <c r="I32" i="10"/>
  <c r="J32" i="10" s="1"/>
  <c r="K31" i="10"/>
  <c r="J31" i="10"/>
  <c r="I31" i="10"/>
  <c r="I29" i="10"/>
  <c r="K29" i="10" s="1"/>
  <c r="I26" i="10"/>
  <c r="K26" i="10" s="1"/>
  <c r="K23" i="10"/>
  <c r="I23" i="10"/>
  <c r="J23" i="10" s="1"/>
  <c r="H22" i="10"/>
  <c r="G22" i="10"/>
  <c r="F22" i="10"/>
  <c r="E22" i="10"/>
  <c r="D22" i="10"/>
  <c r="C22" i="10"/>
  <c r="I17" i="10"/>
  <c r="K17" i="10" s="1"/>
  <c r="I16" i="10"/>
  <c r="K16" i="10" s="1"/>
  <c r="K15" i="10"/>
  <c r="I15" i="10"/>
  <c r="J15" i="10" s="1"/>
  <c r="K14" i="10"/>
  <c r="J14" i="10"/>
  <c r="I14" i="10"/>
  <c r="I13" i="10"/>
  <c r="K13" i="10" s="1"/>
  <c r="I12" i="10"/>
  <c r="K12" i="10" s="1"/>
  <c r="K11" i="10"/>
  <c r="I11" i="10"/>
  <c r="J11" i="10" s="1"/>
  <c r="K9" i="10"/>
  <c r="J9" i="10"/>
  <c r="I9" i="10"/>
  <c r="I6" i="10"/>
  <c r="K6" i="10" s="1"/>
  <c r="I3" i="10"/>
  <c r="K3" i="10" s="1"/>
  <c r="D18" i="9"/>
  <c r="C18" i="9"/>
  <c r="B18" i="9"/>
  <c r="D39" i="8"/>
  <c r="C39" i="8"/>
  <c r="B39" i="8"/>
  <c r="D20" i="8"/>
  <c r="C20" i="8"/>
  <c r="B20" i="8"/>
  <c r="H50" i="6"/>
  <c r="G50" i="6"/>
  <c r="F50" i="6"/>
  <c r="E50" i="6"/>
  <c r="D50" i="6"/>
  <c r="C50" i="6"/>
  <c r="I49" i="6"/>
  <c r="I50" i="6" s="1"/>
  <c r="I48" i="6"/>
  <c r="I47" i="6"/>
  <c r="I46" i="6"/>
  <c r="I45" i="6"/>
  <c r="I44" i="6"/>
  <c r="I43" i="6"/>
  <c r="I42" i="6"/>
  <c r="I41" i="6"/>
  <c r="I40" i="6"/>
  <c r="I39" i="6"/>
  <c r="I37" i="6"/>
  <c r="I34" i="6"/>
  <c r="I31" i="6"/>
  <c r="I27" i="6"/>
  <c r="Q26" i="6"/>
  <c r="P26" i="6"/>
  <c r="O26" i="6"/>
  <c r="N26" i="6"/>
  <c r="M26" i="6"/>
  <c r="L26" i="6"/>
  <c r="H26" i="6"/>
  <c r="G26" i="6"/>
  <c r="F26" i="6"/>
  <c r="E26" i="6"/>
  <c r="D26" i="6"/>
  <c r="C26" i="6"/>
  <c r="R25" i="6"/>
  <c r="R26" i="6" s="1"/>
  <c r="I25" i="6"/>
  <c r="I26" i="6" s="1"/>
  <c r="R24" i="6"/>
  <c r="I24" i="6"/>
  <c r="R23" i="6"/>
  <c r="I23" i="6"/>
  <c r="R22" i="6"/>
  <c r="I22" i="6"/>
  <c r="R21" i="6"/>
  <c r="I21" i="6"/>
  <c r="R20" i="6"/>
  <c r="I20" i="6"/>
  <c r="R19" i="6"/>
  <c r="I19" i="6"/>
  <c r="R18" i="6"/>
  <c r="I18" i="6"/>
  <c r="R17" i="6"/>
  <c r="I17" i="6"/>
  <c r="R16" i="6"/>
  <c r="I16" i="6"/>
  <c r="R15" i="6"/>
  <c r="I15" i="6"/>
  <c r="R13" i="6"/>
  <c r="I13" i="6"/>
  <c r="R10" i="6"/>
  <c r="I10" i="6"/>
  <c r="R7" i="6"/>
  <c r="I7" i="6"/>
  <c r="R3" i="6"/>
  <c r="I3" i="6"/>
  <c r="M22" i="5"/>
  <c r="L22" i="5"/>
  <c r="L23" i="5" s="1"/>
  <c r="K22" i="5"/>
  <c r="K23" i="5" s="1"/>
  <c r="J22" i="5"/>
  <c r="J23" i="5" s="1"/>
  <c r="I22" i="5"/>
  <c r="G22" i="5"/>
  <c r="F22" i="5"/>
  <c r="E22" i="5"/>
  <c r="D22" i="5"/>
  <c r="C22" i="5"/>
  <c r="N21" i="5"/>
  <c r="N20" i="5"/>
  <c r="N19" i="5"/>
  <c r="N18" i="5"/>
  <c r="N17" i="5"/>
  <c r="N16" i="5"/>
  <c r="N15" i="5"/>
  <c r="N14" i="5"/>
  <c r="N13" i="5"/>
  <c r="N12" i="5"/>
  <c r="N11" i="5"/>
  <c r="N10" i="5"/>
  <c r="N9" i="5"/>
  <c r="N8" i="5"/>
  <c r="N7" i="5"/>
  <c r="N6" i="5"/>
  <c r="N5" i="5"/>
  <c r="N4" i="5"/>
  <c r="N3" i="5"/>
  <c r="N22" i="5" s="1"/>
  <c r="M22" i="4"/>
  <c r="L22" i="4"/>
  <c r="L23" i="4" s="1"/>
  <c r="K22" i="4"/>
  <c r="J22" i="4"/>
  <c r="I22" i="4"/>
  <c r="G22" i="4"/>
  <c r="F22" i="4"/>
  <c r="E22" i="4"/>
  <c r="D22" i="4"/>
  <c r="C22" i="4"/>
  <c r="N21" i="4"/>
  <c r="N20" i="4"/>
  <c r="N19" i="4"/>
  <c r="N18" i="4"/>
  <c r="N17" i="4"/>
  <c r="N16" i="4"/>
  <c r="N15" i="4"/>
  <c r="N14" i="4"/>
  <c r="N13" i="4"/>
  <c r="N12" i="4"/>
  <c r="N11" i="4"/>
  <c r="N10" i="4"/>
  <c r="N9" i="4"/>
  <c r="N8" i="4"/>
  <c r="N7" i="4"/>
  <c r="N6" i="4"/>
  <c r="N5" i="4"/>
  <c r="N4" i="4"/>
  <c r="N3" i="4"/>
  <c r="N22" i="4" s="1"/>
  <c r="M22" i="3"/>
  <c r="L22" i="3"/>
  <c r="K22" i="3"/>
  <c r="J22" i="3"/>
  <c r="I22" i="3"/>
  <c r="N22" i="3" s="1"/>
  <c r="G22" i="3"/>
  <c r="F22" i="3"/>
  <c r="E22" i="3"/>
  <c r="D22" i="3"/>
  <c r="C22" i="3"/>
  <c r="N21" i="3"/>
  <c r="N20" i="3"/>
  <c r="N19" i="3"/>
  <c r="N18" i="3"/>
  <c r="N17" i="3"/>
  <c r="N16" i="3"/>
  <c r="N15" i="3"/>
  <c r="N14" i="3"/>
  <c r="N13" i="3"/>
  <c r="N12" i="3"/>
  <c r="N11" i="3"/>
  <c r="N10" i="3"/>
  <c r="N9" i="3"/>
  <c r="N8" i="3"/>
  <c r="N7" i="3"/>
  <c r="N6" i="3"/>
  <c r="N5" i="3"/>
  <c r="N4" i="3"/>
  <c r="N3" i="3"/>
  <c r="J23" i="3" l="1"/>
  <c r="K23" i="3"/>
  <c r="J23" i="4"/>
  <c r="M23" i="5"/>
  <c r="N23" i="5"/>
  <c r="I23" i="5"/>
  <c r="I23" i="3"/>
  <c r="N23" i="3"/>
  <c r="M23" i="3"/>
  <c r="L23" i="3"/>
  <c r="K23" i="4"/>
  <c r="M23" i="4"/>
  <c r="N23" i="4"/>
  <c r="I23" i="4"/>
  <c r="J6" i="10"/>
  <c r="J13" i="10"/>
  <c r="J17" i="10"/>
  <c r="I22" i="10"/>
  <c r="J29" i="10"/>
  <c r="J34" i="10"/>
  <c r="J51" i="10"/>
  <c r="J55" i="10"/>
  <c r="J3" i="10"/>
  <c r="J12" i="10"/>
  <c r="J16" i="10"/>
  <c r="J26" i="10"/>
  <c r="J33" i="10"/>
  <c r="J37" i="10"/>
  <c r="I42" i="10"/>
</calcChain>
</file>

<file path=xl/sharedStrings.xml><?xml version="1.0" encoding="utf-8"?>
<sst xmlns="http://schemas.openxmlformats.org/spreadsheetml/2006/main" count="511" uniqueCount="94">
  <si>
    <t>Key Centre Monitoring</t>
  </si>
  <si>
    <t xml:space="preserve">Traffic and rail counts were conducted on a cordon around Eccles in 1998. Subsequently, Eccles was surveyed in 2001, 2004, 2007 and then every year from 2009 onwards to monitor progress towards key objectives in the first Greater Manchester Local Transport Plan (GMLTP) and its successor, GMLTP2. Pedestrian surveys were added to the programme in 2001. </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</si>
  <si>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</si>
  <si>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in 2009, counts of bus passengers crossing the cordon have been conducted. Historical data has been adjusted to be comparable with the most recent surveys.</t>
  </si>
  <si>
    <t>The 'Cordon Map' worksheet shows the location of survey sites and the key centre boundary.</t>
  </si>
  <si>
    <t>Notes:</t>
  </si>
  <si>
    <t>Key centre cordon surveys in Eccles were conducted on 25.02.2019.</t>
  </si>
  <si>
    <r>
      <rPr>
        <b/>
        <i/>
        <sz val="11"/>
        <rFont val="Calibri"/>
        <family val="2"/>
        <scheme val="minor"/>
      </rPr>
      <t>Site 85610 (Lane End)</t>
    </r>
    <r>
      <rPr>
        <i/>
        <sz val="11"/>
        <rFont val="Calibri"/>
        <family val="2"/>
        <scheme val="minor"/>
      </rPr>
      <t xml:space="preserve"> - Car occupancy data for this site were excluded due to survey issues. </t>
    </r>
  </si>
  <si>
    <t xml:space="preserve">Table 12 Key Centre Cordon Survey Summary by Site in February 2019 (07:30-09:30) </t>
  </si>
  <si>
    <t>Site No</t>
  </si>
  <si>
    <t>Location</t>
  </si>
  <si>
    <t>Cars</t>
  </si>
  <si>
    <t>LGVs</t>
  </si>
  <si>
    <t>OGVs</t>
  </si>
  <si>
    <t>Buses</t>
  </si>
  <si>
    <t>Motor Cycles</t>
  </si>
  <si>
    <t>Car Occupancy</t>
  </si>
  <si>
    <t>Car Trips</t>
  </si>
  <si>
    <t>Pedal Cycles</t>
  </si>
  <si>
    <t>Bus Trips</t>
  </si>
  <si>
    <t>Walk</t>
  </si>
  <si>
    <t>Rail &amp; Metrolink</t>
  </si>
  <si>
    <t>All Trips (excl m/c &amp; goods)</t>
  </si>
  <si>
    <t>U Regent St</t>
  </si>
  <si>
    <t/>
  </si>
  <si>
    <t xml:space="preserve">Exiting Railway Station </t>
  </si>
  <si>
    <t xml:space="preserve">Footbridge over M602 </t>
  </si>
  <si>
    <t>U Lane End</t>
  </si>
  <si>
    <t>Morrisons Car Park</t>
  </si>
  <si>
    <t>U Church St</t>
  </si>
  <si>
    <t>U John William St</t>
  </si>
  <si>
    <t xml:space="preserve">U Southway </t>
  </si>
  <si>
    <t>Private Car Park</t>
  </si>
  <si>
    <t>Path Through Wall between Kearton Drive &amp; Andoc Ave</t>
  </si>
  <si>
    <t>Pedestrian Subway under Gilda Brook Rd</t>
  </si>
  <si>
    <t>Footpath A between Gilda Brook Rd and Trevelyan St</t>
  </si>
  <si>
    <t>Exiting Metrolink Station</t>
  </si>
  <si>
    <t>ALDI CP Southern Entrance</t>
  </si>
  <si>
    <t>ALDI CP Northern Entrance</t>
  </si>
  <si>
    <t>Footpath B between Gilda Brook Rd and Trevelyan St</t>
  </si>
  <si>
    <t>Footpath C between Gilda Brook Rd and Trevelyan St</t>
  </si>
  <si>
    <t>Cycle Path between Gilda Brook Rd and College Rd</t>
  </si>
  <si>
    <t>Total</t>
  </si>
  <si>
    <t xml:space="preserve">Av. Car Occ = </t>
  </si>
  <si>
    <t>Notes</t>
  </si>
  <si>
    <t>This table summarises all the cordon surveys conducted in Eccles Town centre in February 2019 in the AM peak period.</t>
  </si>
  <si>
    <t>At sites where car occupancy was not surveyed, the average car occupancy has been applied.</t>
  </si>
  <si>
    <t>85610 -  2019 car occupancy data were excluded due to survey issues. Instead, the average rate from the other sites has been applied to the link car total.</t>
  </si>
  <si>
    <t>85612 - Access for buses only between 0800 -1800. Most other motor vehicles were included in survey before turning around and exiting.</t>
  </si>
  <si>
    <t xml:space="preserve">Table 13 Key Centre Cordon Survey Summary by Site in February 2019 (10:00-12:00) </t>
  </si>
  <si>
    <t xml:space="preserve">Table 14 Key Centre Cordon Survey Summary by Site in February 2019 (16:00-18:00) </t>
  </si>
  <si>
    <t>This table summarises all the cordon surveys conducted in Eccles Town centre in February 2019 in the PM peak period.</t>
  </si>
  <si>
    <t>Table 15 Eccles Key Centre Inbound Vehicle Counts 1997, 2001, 2004, 2007 &amp; 2009 to 2019</t>
  </si>
  <si>
    <t>Time Period</t>
  </si>
  <si>
    <t>Year </t>
  </si>
  <si>
    <t>LGV</t>
  </si>
  <si>
    <t>OGV</t>
  </si>
  <si>
    <t>M/C</t>
  </si>
  <si>
    <t>P/C</t>
  </si>
  <si>
    <t>All</t>
  </si>
  <si>
    <t>07:30-09:30</t>
  </si>
  <si>
    <t>10:00-12:00</t>
  </si>
  <si>
    <t>2019/1997</t>
  </si>
  <si>
    <t>16:00-18:00</t>
  </si>
  <si>
    <t>Note: The completion of the Eccles Bypass in November 2000 affected the level of traffic crossing the cordon.</t>
  </si>
  <si>
    <t>Car Occupancy at Eccles Key Centre Cordon Sites (towards Key Centre) Feb 2019</t>
  </si>
  <si>
    <t>Table 16 Eccles Key Centre Car Occupancy Rates 2019</t>
  </si>
  <si>
    <t>Site</t>
  </si>
  <si>
    <t>% Driver Only</t>
  </si>
  <si>
    <t>Ave Occupancy</t>
  </si>
  <si>
    <t>U Regent Street</t>
  </si>
  <si>
    <t>U Lane End*</t>
  </si>
  <si>
    <t>-</t>
  </si>
  <si>
    <t>Morrison's CP</t>
  </si>
  <si>
    <t>All Sites</t>
  </si>
  <si>
    <t>*Data gathered at the U Lane End site in February 2019 was excluded due to survey/data quality issues.</t>
  </si>
  <si>
    <t xml:space="preserve">Table 17 Trend in Eccles Key Centre Car Occupancy Rates </t>
  </si>
  <si>
    <t>Year</t>
  </si>
  <si>
    <t>Rail and Metrolink Passengers</t>
  </si>
  <si>
    <t>Table 18 Rail Passengers Entering Eccles Key Centre 1997, 2001,
2004, 2007 and 2009 - 2019</t>
  </si>
  <si>
    <t xml:space="preserve">Table 19 Metrolink Passengers Entering Eccles Key Centre 2001,
2004, 2007 and 2009 - 2019
</t>
  </si>
  <si>
    <t>2013*</t>
  </si>
  <si>
    <r>
      <t>* NB:</t>
    </r>
    <r>
      <rPr>
        <sz val="11"/>
        <rFont val="Calibri"/>
        <family val="2"/>
        <scheme val="minor"/>
      </rPr>
      <t xml:space="preserve"> Metrolink was experiencing delays on the day of survey in 2013. Hence there are a number of 15 minute survey periods that record no tram arrivals - four in the AM peak, two in the off-peak and two more in the PM peak.</t>
    </r>
  </si>
  <si>
    <t>Pedestrians Entering Key Centre</t>
  </si>
  <si>
    <t xml:space="preserve">Table 20 Trend in Pedestrians Entering Eccles Key Centre </t>
  </si>
  <si>
    <t xml:space="preserve"> Table 21     Car and Non-Car Trips into Eccles Key Centre</t>
  </si>
  <si>
    <t>Car</t>
  </si>
  <si>
    <t>Bus</t>
  </si>
  <si>
    <t>Rail</t>
  </si>
  <si>
    <t>Metrolink</t>
  </si>
  <si>
    <t>Cycle</t>
  </si>
  <si>
    <t>% Car</t>
  </si>
  <si>
    <t>% Non-Car</t>
  </si>
  <si>
    <t>2019/2001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</si>
</sst>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font>
    <font>
      <sz val="10"/>
      <name val="Arial"/>
      <family val="2"/>
    </font>
    <font>
      <b/>
      <sz val="10"/>
      <name val="Arial"/>
      <family val="2"/>
    </font>
    <font>
      <sz val="11"/>
      <name val="Calibri"/>
      <family val="2"/>
    </font>
    <font>
      <sz val="11"/>
      <name val="Arial"/>
      <family val="2"/>
    </font>
    <font>
      <sz val="11"/>
      <name val="Calibri"/>
      <family val="2"/>
      <scheme val="minor"/>
    </font>
    <font>
      <b/>
      <i/>
      <sz val="11"/>
      <name val="Calibri"/>
      <family val="2"/>
      <scheme val="minor"/>
    </font>
    <font>
      <i/>
      <sz val="11"/>
      <name val="Calibri"/>
      <family val="2"/>
      <scheme val="minor"/>
    </font>
    <font>
      <sz val="10"/>
      <color rgb="FFFF0000"/>
      <name val="Arial"/>
      <family val="2"/>
    </font>
    <font>
      <b/>
      <sz val="11"/>
      <name val="Calibri"/>
      <family val="2"/>
    </font>
    <font>
      <b/>
      <sz val="11"/>
      <name val="Calibri"/>
      <family val="2"/>
      <scheme val="minor"/>
    </font>
    <font>
      <b/>
      <sz val="12"/>
      <name val="Calibri"/>
      <family val="2"/>
      <scheme val="minor"/>
    </font>
    <font>
      <sz val="12"/>
      <name val="Calibri"/>
      <family val="2"/>
      <scheme val="minor"/>
    </font>
    <font>
      <b/>
      <sz val="8"/>
      <name val="Calibri"/>
      <family val="2"/>
      <scheme val="minor"/>
    </font>
    <font>
      <b/>
      <sz val="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darkGray">
        <fgColor indexed="22"/>
        <bgColor indexed="22"/>
      </patternFill>
    </fill>
    <fill>
      <patternFill patternType="solid">
        <fgColor indexed="22"/>
        <bgColor indexed="64"/>
      </patternFill>
    </fill>
  </fills>
  <borders count="77">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thin">
        <color auto="1"/>
      </left>
      <right/>
      <top style="thin">
        <color auto="1"/>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double">
        <color indexed="64"/>
      </right>
      <top style="thin">
        <color indexed="64"/>
      </top>
      <bottom/>
      <diagonal/>
    </border>
    <border>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s>
  <cellStyleXfs count="6">
    <xf numFmtId="0" fontId="0"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225">
    <xf numFmtId="0" fontId="0" fillId="0" borderId="0" xfId="0"/>
    <xf numFmtId="0" fontId="2" fillId="0" borderId="0" xfId="0" applyFont="1"/>
    <xf numFmtId="0" fontId="1" fillId="0" borderId="0" xfId="0" applyFont="1"/>
    <xf numFmtId="0" fontId="3" fillId="0" borderId="0" xfId="0" applyFont="1" applyAlignment="1">
      <alignment horizontal="justify" vertical="center" wrapText="1"/>
    </xf>
    <xf numFmtId="0" fontId="4" fillId="0" borderId="0" xfId="0" applyFont="1" applyAlignment="1">
      <alignment wrapText="1"/>
    </xf>
    <xf numFmtId="0" fontId="5" fillId="0" borderId="0" xfId="0" applyFont="1" applyAlignment="1">
      <alignment horizontal="justify" vertical="center" wrapText="1"/>
    </xf>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vertical="top"/>
    </xf>
    <xf numFmtId="0" fontId="7" fillId="0" borderId="0" xfId="0" applyFont="1" applyAlignment="1">
      <alignment vertical="top" wrapText="1"/>
    </xf>
    <xf numFmtId="0" fontId="8" fillId="0" borderId="0" xfId="0" applyFont="1"/>
    <xf numFmtId="0" fontId="9" fillId="2" borderId="1" xfId="2" applyFont="1" applyFill="1" applyBorder="1" applyAlignment="1">
      <alignment horizontal="left"/>
    </xf>
    <xf numFmtId="0" fontId="9" fillId="2" borderId="2" xfId="2" applyFont="1" applyFill="1" applyBorder="1" applyAlignment="1">
      <alignment horizontal="left"/>
    </xf>
    <xf numFmtId="0" fontId="9" fillId="2" borderId="3" xfId="2" applyFont="1" applyFill="1" applyBorder="1" applyAlignment="1">
      <alignment horizontal="left"/>
    </xf>
    <xf numFmtId="0" fontId="5" fillId="0" borderId="0" xfId="2" applyFont="1"/>
    <xf numFmtId="0" fontId="5" fillId="0" borderId="4" xfId="2" applyFont="1" applyBorder="1" applyAlignment="1">
      <alignment horizontal="left"/>
    </xf>
    <xf numFmtId="0" fontId="5" fillId="0" borderId="5" xfId="2" applyFont="1" applyBorder="1"/>
    <xf numFmtId="0" fontId="5" fillId="0" borderId="5" xfId="2" applyFont="1" applyBorder="1" applyAlignment="1">
      <alignment horizontal="center"/>
    </xf>
    <xf numFmtId="0" fontId="5" fillId="0" borderId="5" xfId="2" applyFont="1" applyBorder="1" applyAlignment="1">
      <alignment horizontal="center" wrapText="1"/>
    </xf>
    <xf numFmtId="0" fontId="5" fillId="0" borderId="6" xfId="2" applyFont="1" applyBorder="1" applyAlignment="1">
      <alignment horizontal="center" wrapText="1"/>
    </xf>
    <xf numFmtId="1" fontId="5" fillId="0" borderId="5" xfId="2" applyNumberFormat="1" applyFont="1" applyBorder="1"/>
    <xf numFmtId="2" fontId="5" fillId="0" borderId="5" xfId="2" applyNumberFormat="1" applyFont="1" applyBorder="1"/>
    <xf numFmtId="1" fontId="5" fillId="0" borderId="6" xfId="2" applyNumberFormat="1" applyFont="1" applyBorder="1"/>
    <xf numFmtId="2" fontId="5" fillId="2" borderId="5" xfId="2" applyNumberFormat="1" applyFont="1" applyFill="1" applyBorder="1"/>
    <xf numFmtId="1" fontId="5" fillId="0" borderId="5" xfId="2" applyNumberFormat="1" applyFont="1" applyBorder="1" applyAlignment="1">
      <alignment wrapText="1"/>
    </xf>
    <xf numFmtId="0" fontId="10" fillId="0" borderId="4" xfId="2" applyFont="1" applyBorder="1" applyAlignment="1">
      <alignment horizontal="left"/>
    </xf>
    <xf numFmtId="0" fontId="10" fillId="0" borderId="5" xfId="2" applyFont="1" applyBorder="1"/>
    <xf numFmtId="1" fontId="10" fillId="0" borderId="5" xfId="2" applyNumberFormat="1" applyFont="1" applyBorder="1"/>
    <xf numFmtId="1" fontId="10" fillId="0" borderId="6" xfId="2" applyNumberFormat="1" applyFont="1" applyBorder="1"/>
    <xf numFmtId="0" fontId="10" fillId="0" borderId="7" xfId="2" applyFont="1" applyBorder="1" applyAlignment="1">
      <alignment horizontal="left"/>
    </xf>
    <xf numFmtId="0" fontId="10" fillId="0" borderId="8" xfId="2" applyFont="1" applyBorder="1"/>
    <xf numFmtId="1" fontId="10" fillId="0" borderId="8" xfId="2" applyNumberFormat="1" applyFont="1" applyBorder="1"/>
    <xf numFmtId="1" fontId="10" fillId="2" borderId="8" xfId="2" applyNumberFormat="1" applyFont="1" applyFill="1" applyBorder="1"/>
    <xf numFmtId="2" fontId="10" fillId="2" borderId="8" xfId="2" applyNumberFormat="1" applyFont="1" applyFill="1" applyBorder="1"/>
    <xf numFmtId="9" fontId="10" fillId="0" borderId="8" xfId="2" applyNumberFormat="1" applyFont="1" applyBorder="1"/>
    <xf numFmtId="9" fontId="10" fillId="0" borderId="9" xfId="2" applyNumberFormat="1" applyFont="1" applyBorder="1"/>
    <xf numFmtId="164" fontId="5" fillId="0" borderId="0" xfId="2" applyNumberFormat="1" applyFont="1"/>
    <xf numFmtId="0" fontId="10" fillId="0" borderId="0" xfId="2" applyFont="1" applyAlignment="1">
      <alignment horizontal="left"/>
    </xf>
    <xf numFmtId="0" fontId="5" fillId="0" borderId="0" xfId="2" applyFont="1" applyAlignment="1">
      <alignment horizontal="left"/>
    </xf>
    <xf numFmtId="0" fontId="10" fillId="0" borderId="0" xfId="3" applyFont="1"/>
    <xf numFmtId="1" fontId="5" fillId="0" borderId="0" xfId="2" applyNumberFormat="1" applyFont="1"/>
    <xf numFmtId="2" fontId="5" fillId="0" borderId="0" xfId="2" applyNumberFormat="1" applyFont="1"/>
    <xf numFmtId="9" fontId="5" fillId="0" borderId="0" xfId="1" applyFont="1"/>
    <xf numFmtId="2" fontId="5" fillId="0" borderId="10" xfId="2" applyNumberFormat="1" applyFont="1" applyBorder="1"/>
    <xf numFmtId="1" fontId="5" fillId="0" borderId="10" xfId="2" applyNumberFormat="1" applyFont="1" applyBorder="1"/>
    <xf numFmtId="0" fontId="9" fillId="2" borderId="11" xfId="2" applyFont="1" applyFill="1" applyBorder="1" applyAlignment="1">
      <alignment horizontal="left"/>
    </xf>
    <xf numFmtId="0" fontId="9" fillId="2" borderId="12" xfId="2" applyFont="1" applyFill="1" applyBorder="1" applyAlignment="1">
      <alignment horizontal="left"/>
    </xf>
    <xf numFmtId="0" fontId="9" fillId="2" borderId="13" xfId="2" applyFont="1" applyFill="1" applyBorder="1" applyAlignment="1">
      <alignment horizontal="left"/>
    </xf>
    <xf numFmtId="0" fontId="11" fillId="3" borderId="14" xfId="4" applyFont="1" applyFill="1" applyBorder="1" applyAlignment="1">
      <alignment horizontal="left" vertical="top" wrapText="1"/>
    </xf>
    <xf numFmtId="0" fontId="11" fillId="3" borderId="15" xfId="4" applyFont="1" applyFill="1" applyBorder="1" applyAlignment="1">
      <alignment horizontal="left" vertical="top" wrapText="1"/>
    </xf>
    <xf numFmtId="0" fontId="11" fillId="3" borderId="16" xfId="4" applyFont="1" applyFill="1" applyBorder="1" applyAlignment="1">
      <alignment horizontal="left" vertical="top" wrapText="1"/>
    </xf>
    <xf numFmtId="0" fontId="12" fillId="0" borderId="0" xfId="4" applyFont="1"/>
    <xf numFmtId="0" fontId="11" fillId="0" borderId="17" xfId="4" applyFont="1" applyBorder="1" applyAlignment="1">
      <alignment horizontal="center" vertical="center" wrapText="1"/>
    </xf>
    <xf numFmtId="0" fontId="11" fillId="0" borderId="18" xfId="4" applyFont="1" applyBorder="1" applyAlignment="1">
      <alignment horizontal="center" vertical="center" wrapText="1"/>
    </xf>
    <xf numFmtId="0" fontId="11" fillId="0" borderId="19"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20" xfId="5" applyFont="1" applyBorder="1" applyAlignment="1">
      <alignment horizontal="center" vertical="center" wrapText="1"/>
    </xf>
    <xf numFmtId="0" fontId="12" fillId="0" borderId="0" xfId="4" applyFont="1" applyAlignment="1">
      <alignment horizontal="center" vertical="center"/>
    </xf>
    <xf numFmtId="0" fontId="11" fillId="0" borderId="21" xfId="4" applyFont="1" applyBorder="1" applyAlignment="1">
      <alignment horizontal="center" vertical="center" wrapText="1"/>
    </xf>
    <xf numFmtId="0" fontId="12" fillId="0" borderId="22" xfId="4" applyFont="1" applyBorder="1" applyAlignment="1">
      <alignment horizontal="center" vertical="center" wrapText="1"/>
    </xf>
    <xf numFmtId="0" fontId="12" fillId="0" borderId="23" xfId="4" applyFont="1" applyBorder="1" applyAlignment="1">
      <alignment horizontal="right" vertical="center" wrapText="1"/>
    </xf>
    <xf numFmtId="0" fontId="12" fillId="0" borderId="24" xfId="4" applyFont="1" applyBorder="1" applyAlignment="1">
      <alignment horizontal="right" vertical="center" wrapText="1"/>
    </xf>
    <xf numFmtId="0" fontId="11" fillId="0" borderId="25" xfId="4" applyFont="1" applyBorder="1" applyAlignment="1">
      <alignment horizontal="center" vertical="center" wrapText="1"/>
    </xf>
    <xf numFmtId="0" fontId="12" fillId="0" borderId="26" xfId="4" applyFont="1" applyBorder="1" applyAlignment="1">
      <alignment horizontal="center" vertical="center" wrapText="1"/>
    </xf>
    <xf numFmtId="0" fontId="12" fillId="0" borderId="27" xfId="4" applyFont="1" applyBorder="1" applyAlignment="1">
      <alignment horizontal="right" vertical="center" wrapText="1"/>
    </xf>
    <xf numFmtId="0" fontId="12" fillId="0" borderId="28" xfId="4" applyFont="1" applyBorder="1" applyAlignment="1">
      <alignment horizontal="right" vertical="center" wrapText="1"/>
    </xf>
    <xf numFmtId="0" fontId="12" fillId="0" borderId="29" xfId="4" applyFont="1" applyBorder="1" applyAlignment="1">
      <alignment horizontal="right" vertical="center" wrapText="1"/>
    </xf>
    <xf numFmtId="0" fontId="11" fillId="0" borderId="30" xfId="4" applyFont="1" applyBorder="1" applyAlignment="1">
      <alignment horizontal="center" vertical="center" wrapText="1"/>
    </xf>
    <xf numFmtId="0" fontId="12" fillId="0" borderId="31" xfId="4" applyFont="1" applyBorder="1" applyAlignment="1">
      <alignment horizontal="center" vertical="center" wrapText="1"/>
    </xf>
    <xf numFmtId="0" fontId="12" fillId="0" borderId="32" xfId="4" applyFont="1" applyBorder="1" applyAlignment="1">
      <alignment horizontal="right" vertical="center" wrapText="1"/>
    </xf>
    <xf numFmtId="0" fontId="12" fillId="0" borderId="33" xfId="4" applyFont="1" applyBorder="1" applyAlignment="1">
      <alignment horizontal="right" vertical="center" wrapText="1"/>
    </xf>
    <xf numFmtId="0" fontId="12" fillId="0" borderId="5" xfId="4" applyFont="1" applyBorder="1" applyAlignment="1">
      <alignment horizontal="right" vertical="center" wrapText="1"/>
    </xf>
    <xf numFmtId="0" fontId="12" fillId="0" borderId="6" xfId="4" applyFont="1" applyBorder="1" applyAlignment="1">
      <alignment horizontal="right" vertical="center" wrapText="1"/>
    </xf>
    <xf numFmtId="1" fontId="12" fillId="0" borderId="32" xfId="4" applyNumberFormat="1" applyFont="1" applyBorder="1" applyAlignment="1">
      <alignment horizontal="right" vertical="center" wrapText="1"/>
    </xf>
    <xf numFmtId="1" fontId="12" fillId="0" borderId="6" xfId="4" applyNumberFormat="1" applyFont="1" applyBorder="1" applyAlignment="1">
      <alignment horizontal="right" vertical="center" wrapText="1"/>
    </xf>
    <xf numFmtId="0" fontId="11" fillId="0" borderId="31" xfId="4" applyFont="1" applyBorder="1" applyAlignment="1">
      <alignment horizontal="center" vertical="center" wrapText="1"/>
    </xf>
    <xf numFmtId="1" fontId="11" fillId="0" borderId="32" xfId="4" applyNumberFormat="1" applyFont="1" applyBorder="1" applyAlignment="1">
      <alignment horizontal="right" vertical="center" wrapText="1"/>
    </xf>
    <xf numFmtId="1" fontId="11" fillId="0" borderId="6" xfId="4" applyNumberFormat="1" applyFont="1" applyBorder="1" applyAlignment="1">
      <alignment horizontal="right" vertical="center" wrapText="1"/>
    </xf>
    <xf numFmtId="0" fontId="11" fillId="0" borderId="34" xfId="4" applyFont="1" applyBorder="1" applyAlignment="1">
      <alignment horizontal="center" vertical="center" wrapText="1"/>
    </xf>
    <xf numFmtId="2" fontId="11" fillId="0" borderId="35" xfId="4" applyNumberFormat="1" applyFont="1" applyBorder="1" applyAlignment="1">
      <alignment horizontal="right" vertical="center" wrapText="1"/>
    </xf>
    <xf numFmtId="2" fontId="11" fillId="0" borderId="36" xfId="4" applyNumberFormat="1" applyFont="1" applyBorder="1" applyAlignment="1">
      <alignment horizontal="right" vertical="center" wrapText="1"/>
    </xf>
    <xf numFmtId="0" fontId="11" fillId="0" borderId="37" xfId="4" applyFont="1" applyBorder="1" applyAlignment="1">
      <alignment horizontal="center" vertical="center" wrapText="1"/>
    </xf>
    <xf numFmtId="2" fontId="11" fillId="0" borderId="38" xfId="4" applyNumberFormat="1" applyFont="1" applyBorder="1" applyAlignment="1">
      <alignment horizontal="right" vertical="center" wrapText="1"/>
    </xf>
    <xf numFmtId="2" fontId="11" fillId="0" borderId="39" xfId="4" applyNumberFormat="1" applyFont="1" applyBorder="1" applyAlignment="1">
      <alignment horizontal="right" vertical="center" wrapText="1"/>
    </xf>
    <xf numFmtId="2" fontId="11" fillId="0" borderId="40" xfId="4" applyNumberFormat="1" applyFont="1" applyBorder="1" applyAlignment="1">
      <alignment horizontal="right" vertical="center" wrapText="1"/>
    </xf>
    <xf numFmtId="0" fontId="11" fillId="0" borderId="6" xfId="4" applyFont="1" applyBorder="1" applyAlignment="1">
      <alignment horizontal="right" vertical="center" wrapText="1"/>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2" fontId="11" fillId="0" borderId="8" xfId="4" applyNumberFormat="1" applyFont="1" applyBorder="1" applyAlignment="1">
      <alignment horizontal="right" vertical="center" wrapText="1"/>
    </xf>
    <xf numFmtId="2" fontId="11" fillId="0" borderId="9" xfId="4" applyNumberFormat="1" applyFont="1" applyBorder="1" applyAlignment="1">
      <alignment horizontal="right" vertical="center" wrapText="1"/>
    </xf>
    <xf numFmtId="0" fontId="10" fillId="0" borderId="0" xfId="0" applyFont="1"/>
    <xf numFmtId="0" fontId="5" fillId="0" borderId="0" xfId="0" applyFont="1"/>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 fillId="0" borderId="0" xfId="0" applyFont="1" applyAlignment="1">
      <alignment wrapText="1"/>
    </xf>
    <xf numFmtId="0" fontId="5" fillId="0" borderId="4" xfId="0" applyFont="1" applyBorder="1"/>
    <xf numFmtId="0" fontId="5" fillId="0" borderId="5" xfId="0" applyFont="1" applyBorder="1" applyAlignment="1">
      <alignment horizontal="center"/>
    </xf>
    <xf numFmtId="0" fontId="5" fillId="0" borderId="5" xfId="0" applyFont="1" applyBorder="1"/>
    <xf numFmtId="0" fontId="5" fillId="0" borderId="43" xfId="0" applyFont="1" applyBorder="1" applyAlignment="1">
      <alignment horizontal="center"/>
    </xf>
    <xf numFmtId="0" fontId="5" fillId="0" borderId="32"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4" xfId="0" applyFont="1" applyBorder="1" applyAlignment="1">
      <alignment horizontal="left"/>
    </xf>
    <xf numFmtId="1" fontId="5" fillId="0" borderId="5" xfId="0" applyNumberFormat="1" applyFont="1" applyBorder="1"/>
    <xf numFmtId="2" fontId="5" fillId="0" borderId="5" xfId="0" applyNumberFormat="1" applyFont="1" applyBorder="1"/>
    <xf numFmtId="2" fontId="5" fillId="0" borderId="6" xfId="0" applyNumberFormat="1" applyFont="1" applyBorder="1"/>
    <xf numFmtId="1" fontId="5" fillId="0" borderId="5" xfId="0" applyNumberFormat="1" applyFont="1" applyBorder="1" applyAlignment="1">
      <alignment horizontal="right"/>
    </xf>
    <xf numFmtId="2" fontId="5" fillId="0" borderId="6" xfId="0" applyNumberFormat="1" applyFont="1" applyBorder="1" applyAlignment="1">
      <alignment horizontal="right"/>
    </xf>
    <xf numFmtId="0" fontId="10" fillId="0" borderId="7" xfId="0" applyFont="1" applyBorder="1"/>
    <xf numFmtId="1" fontId="10" fillId="0" borderId="8" xfId="0" applyNumberFormat="1" applyFont="1" applyBorder="1"/>
    <xf numFmtId="2" fontId="10" fillId="0" borderId="8" xfId="0" applyNumberFormat="1" applyFont="1" applyBorder="1"/>
    <xf numFmtId="2" fontId="10" fillId="0" borderId="9" xfId="0" applyNumberFormat="1" applyFont="1" applyBorder="1"/>
    <xf numFmtId="0" fontId="13" fillId="0" borderId="0" xfId="0" applyFont="1"/>
    <xf numFmtId="1" fontId="5" fillId="0" borderId="0" xfId="0" applyNumberFormat="1" applyFont="1"/>
    <xf numFmtId="2" fontId="5" fillId="0" borderId="0" xfId="0" applyNumberFormat="1" applyFont="1"/>
    <xf numFmtId="0" fontId="14" fillId="0" borderId="0" xfId="0" applyFont="1" applyAlignment="1">
      <alignment wrapText="1"/>
    </xf>
    <xf numFmtId="0" fontId="1" fillId="0" borderId="0" xfId="0" applyFont="1" applyAlignment="1">
      <alignment wrapText="1"/>
    </xf>
    <xf numFmtId="0" fontId="10" fillId="2" borderId="1" xfId="0" applyFont="1" applyFill="1" applyBorder="1" applyAlignment="1">
      <alignmen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5" fillId="0" borderId="5" xfId="0" applyFont="1" applyBorder="1" applyAlignment="1">
      <alignment wrapText="1"/>
    </xf>
    <xf numFmtId="0" fontId="5" fillId="0" borderId="6" xfId="0" applyFont="1" applyBorder="1" applyAlignment="1">
      <alignment wrapText="1"/>
    </xf>
    <xf numFmtId="0" fontId="10" fillId="0" borderId="44" xfId="0" applyFont="1" applyBorder="1" applyAlignment="1">
      <alignment horizontal="left"/>
    </xf>
    <xf numFmtId="1" fontId="10" fillId="0" borderId="45" xfId="0" applyNumberFormat="1" applyFont="1" applyBorder="1"/>
    <xf numFmtId="2" fontId="10" fillId="0" borderId="45" xfId="0" applyNumberFormat="1" applyFont="1" applyBorder="1"/>
    <xf numFmtId="1" fontId="9" fillId="0" borderId="45" xfId="0" applyNumberFormat="1" applyFont="1" applyBorder="1" applyAlignment="1">
      <alignment horizontal="right" vertical="center" wrapText="1"/>
    </xf>
    <xf numFmtId="2" fontId="10" fillId="0" borderId="46" xfId="0" applyNumberFormat="1" applyFont="1" applyBorder="1"/>
    <xf numFmtId="0" fontId="9" fillId="2" borderId="11" xfId="0" applyFont="1" applyFill="1" applyBorder="1" applyAlignment="1">
      <alignment horizontal="left" wrapText="1"/>
    </xf>
    <xf numFmtId="0" fontId="9" fillId="2" borderId="12" xfId="0" applyFont="1" applyFill="1" applyBorder="1" applyAlignment="1">
      <alignment horizontal="left" wrapText="1"/>
    </xf>
    <xf numFmtId="0" fontId="9" fillId="2" borderId="13" xfId="0" applyFont="1" applyFill="1" applyBorder="1" applyAlignment="1">
      <alignment horizontal="left" wrapText="1"/>
    </xf>
    <xf numFmtId="0" fontId="10" fillId="0" borderId="4" xfId="0" applyFont="1" applyBorder="1"/>
    <xf numFmtId="0" fontId="10" fillId="0" borderId="5" xfId="0" applyFont="1" applyBorder="1"/>
    <xf numFmtId="0" fontId="10" fillId="0" borderId="6" xfId="0" applyFont="1" applyBorder="1"/>
    <xf numFmtId="0" fontId="5" fillId="0" borderId="5" xfId="0" applyFont="1" applyBorder="1"/>
    <xf numFmtId="0" fontId="5" fillId="0" borderId="6" xfId="0" applyFont="1" applyBorder="1"/>
    <xf numFmtId="0" fontId="5" fillId="0" borderId="47" xfId="0" applyFont="1" applyBorder="1"/>
    <xf numFmtId="0" fontId="5" fillId="0" borderId="35" xfId="0" applyFont="1" applyBorder="1"/>
    <xf numFmtId="0" fontId="5" fillId="0" borderId="36" xfId="0" applyFont="1" applyBorder="1"/>
    <xf numFmtId="0" fontId="9" fillId="2" borderId="1" xfId="0" applyFont="1" applyFill="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4" xfId="0" applyFont="1" applyBorder="1" applyAlignment="1">
      <alignment horizontal="right"/>
    </xf>
    <xf numFmtId="0" fontId="5" fillId="0" borderId="47" xfId="0" applyFont="1" applyBorder="1" applyAlignment="1">
      <alignment horizontal="right"/>
    </xf>
    <xf numFmtId="0" fontId="10" fillId="0" borderId="0" xfId="0" applyFont="1" applyAlignment="1">
      <alignment horizontal="left" vertical="top" wrapText="1"/>
    </xf>
    <xf numFmtId="0" fontId="1" fillId="0" borderId="0" xfId="0" applyFont="1" applyAlignment="1">
      <alignment horizontal="left" vertical="top" wrapText="1"/>
    </xf>
    <xf numFmtId="0" fontId="11" fillId="0" borderId="0" xfId="0" applyFont="1"/>
    <xf numFmtId="0" fontId="10" fillId="2" borderId="1" xfId="0" applyFont="1" applyFill="1" applyBorder="1"/>
    <xf numFmtId="0" fontId="1" fillId="0" borderId="2" xfId="0" applyFont="1" applyBorder="1"/>
    <xf numFmtId="0" fontId="1" fillId="0" borderId="3" xfId="0" applyFont="1" applyBorder="1"/>
    <xf numFmtId="0" fontId="10" fillId="0" borderId="5" xfId="0" applyFont="1" applyBorder="1" applyAlignment="1">
      <alignment horizontal="right" indent="1"/>
    </xf>
    <xf numFmtId="0" fontId="10" fillId="0" borderId="6" xfId="0" applyFont="1" applyBorder="1" applyAlignment="1">
      <alignment horizontal="right" indent="1"/>
    </xf>
    <xf numFmtId="0" fontId="5" fillId="0" borderId="5" xfId="0" applyFont="1" applyBorder="1" applyAlignment="1">
      <alignment horizontal="right" vertical="center" wrapText="1" indent="1"/>
    </xf>
    <xf numFmtId="0" fontId="5" fillId="0" borderId="6" xfId="0" applyFont="1" applyBorder="1" applyAlignment="1">
      <alignment horizontal="right" vertical="center" wrapText="1" indent="1"/>
    </xf>
    <xf numFmtId="0" fontId="10" fillId="0" borderId="4" xfId="0" applyFont="1" applyBorder="1" applyAlignment="1">
      <alignment horizontal="left"/>
    </xf>
    <xf numFmtId="0" fontId="10" fillId="0" borderId="5" xfId="0" applyFont="1" applyBorder="1" applyAlignment="1">
      <alignment horizontal="right" vertical="center" wrapText="1" indent="1"/>
    </xf>
    <xf numFmtId="0" fontId="10" fillId="0" borderId="6" xfId="0" applyFont="1" applyBorder="1" applyAlignment="1">
      <alignment horizontal="right" vertical="center" wrapText="1" indent="1"/>
    </xf>
    <xf numFmtId="2" fontId="10" fillId="0" borderId="8" xfId="0" applyNumberFormat="1" applyFont="1" applyBorder="1" applyAlignment="1">
      <alignment horizontal="right" vertical="center" wrapText="1" indent="1"/>
    </xf>
    <xf numFmtId="2" fontId="10" fillId="0" borderId="9" xfId="0" applyNumberFormat="1" applyFont="1" applyBorder="1" applyAlignment="1">
      <alignment horizontal="right" vertical="center" wrapText="1" indent="1"/>
    </xf>
    <xf numFmtId="0" fontId="9" fillId="4" borderId="48" xfId="0" applyFont="1" applyFill="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0" xfId="0" applyFont="1"/>
    <xf numFmtId="0" fontId="9" fillId="0" borderId="2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5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26" xfId="0" applyFont="1" applyBorder="1" applyAlignment="1">
      <alignment horizontal="center" vertical="center" wrapText="1"/>
    </xf>
    <xf numFmtId="1" fontId="3" fillId="0" borderId="54" xfId="0" applyNumberFormat="1" applyFont="1" applyBorder="1" applyAlignment="1">
      <alignment horizontal="right" vertical="center" wrapText="1"/>
    </xf>
    <xf numFmtId="1" fontId="3" fillId="0" borderId="22" xfId="0" applyNumberFormat="1" applyFont="1" applyBorder="1" applyAlignment="1">
      <alignment horizontal="right" vertical="center" wrapText="1"/>
    </xf>
    <xf numFmtId="0" fontId="3" fillId="0" borderId="54" xfId="0" applyFont="1" applyBorder="1" applyAlignment="1">
      <alignment horizontal="right" vertical="center" wrapText="1"/>
    </xf>
    <xf numFmtId="1" fontId="3" fillId="0" borderId="26" xfId="0" applyNumberFormat="1" applyFont="1" applyBorder="1" applyAlignment="1">
      <alignment horizontal="right" vertical="center" wrapText="1"/>
    </xf>
    <xf numFmtId="1" fontId="9" fillId="0" borderId="55" xfId="0" applyNumberFormat="1" applyFont="1" applyBorder="1"/>
    <xf numFmtId="1" fontId="9" fillId="0" borderId="56" xfId="0" applyNumberFormat="1" applyFont="1" applyBorder="1"/>
    <xf numFmtId="9" fontId="3" fillId="0" borderId="0" xfId="0" applyNumberFormat="1" applyFont="1"/>
    <xf numFmtId="0" fontId="9" fillId="0" borderId="57" xfId="0" applyFont="1" applyBorder="1" applyAlignment="1">
      <alignment horizontal="center" vertical="center" wrapText="1"/>
    </xf>
    <xf numFmtId="1" fontId="3" fillId="0" borderId="55" xfId="0" applyNumberFormat="1" applyFont="1" applyBorder="1" applyAlignment="1">
      <alignment horizontal="right" vertical="center" wrapText="1"/>
    </xf>
    <xf numFmtId="0" fontId="3" fillId="0" borderId="55" xfId="0" applyFont="1" applyBorder="1" applyAlignment="1">
      <alignment horizontal="right" vertical="center" wrapText="1"/>
    </xf>
    <xf numFmtId="0" fontId="9" fillId="0" borderId="58" xfId="0" applyFont="1" applyBorder="1" applyAlignment="1">
      <alignment horizontal="center" vertical="center" wrapText="1"/>
    </xf>
    <xf numFmtId="0" fontId="9" fillId="0" borderId="31" xfId="0" applyFont="1" applyBorder="1" applyAlignment="1">
      <alignment horizontal="center" vertical="center" wrapText="1"/>
    </xf>
    <xf numFmtId="1" fontId="3" fillId="0" borderId="59" xfId="0" applyNumberFormat="1" applyFont="1" applyBorder="1" applyAlignment="1">
      <alignment horizontal="right" vertical="center" wrapText="1"/>
    </xf>
    <xf numFmtId="1" fontId="3" fillId="0" borderId="31" xfId="0" applyNumberFormat="1" applyFont="1" applyBorder="1" applyAlignment="1">
      <alignment horizontal="right" vertical="center" wrapText="1"/>
    </xf>
    <xf numFmtId="0" fontId="3" fillId="0" borderId="59" xfId="0" applyFont="1" applyBorder="1" applyAlignment="1">
      <alignment horizontal="right" vertical="center" wrapText="1"/>
    </xf>
    <xf numFmtId="1" fontId="9" fillId="0" borderId="59" xfId="0" applyNumberFormat="1" applyFont="1" applyBorder="1"/>
    <xf numFmtId="1" fontId="9" fillId="0" borderId="60" xfId="0" applyNumberFormat="1" applyFont="1" applyBorder="1"/>
    <xf numFmtId="1" fontId="3" fillId="0" borderId="0" xfId="0" applyNumberFormat="1" applyFont="1"/>
    <xf numFmtId="2" fontId="3" fillId="0" borderId="0" xfId="0" applyNumberFormat="1" applyFont="1"/>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1" fontId="3" fillId="0" borderId="63" xfId="0" applyNumberFormat="1" applyFont="1" applyBorder="1" applyAlignment="1">
      <alignment horizontal="right" vertical="center" wrapText="1"/>
    </xf>
    <xf numFmtId="1" fontId="3" fillId="0" borderId="62" xfId="0" applyNumberFormat="1" applyFont="1" applyBorder="1" applyAlignment="1">
      <alignment horizontal="right" vertical="center" wrapText="1"/>
    </xf>
    <xf numFmtId="0" fontId="3" fillId="0" borderId="63" xfId="0" applyFont="1" applyBorder="1" applyAlignment="1">
      <alignment horizontal="right" vertical="center" wrapText="1"/>
    </xf>
    <xf numFmtId="1" fontId="9" fillId="0" borderId="63" xfId="0" applyNumberFormat="1" applyFont="1" applyBorder="1"/>
    <xf numFmtId="1" fontId="9" fillId="0" borderId="64" xfId="0" applyNumberFormat="1" applyFont="1" applyBorder="1"/>
    <xf numFmtId="0" fontId="9" fillId="0" borderId="31" xfId="5" applyFont="1" applyBorder="1" applyAlignment="1">
      <alignment horizontal="center" wrapText="1"/>
    </xf>
    <xf numFmtId="0" fontId="9" fillId="0" borderId="62" xfId="5" applyFont="1" applyBorder="1" applyAlignment="1">
      <alignment horizontal="center" wrapText="1"/>
    </xf>
    <xf numFmtId="0" fontId="9" fillId="0" borderId="34" xfId="5" applyFont="1" applyBorder="1" applyAlignment="1">
      <alignment horizontal="center" wrapText="1"/>
    </xf>
    <xf numFmtId="1" fontId="3" fillId="0" borderId="65" xfId="0" applyNumberFormat="1" applyFont="1" applyBorder="1" applyAlignment="1">
      <alignment horizontal="right" vertical="center" wrapText="1"/>
    </xf>
    <xf numFmtId="1" fontId="3" fillId="0" borderId="34" xfId="0" applyNumberFormat="1" applyFont="1" applyBorder="1" applyAlignment="1">
      <alignment horizontal="right" vertical="center" wrapText="1"/>
    </xf>
    <xf numFmtId="0" fontId="3" fillId="0" borderId="65" xfId="0" applyFont="1" applyBorder="1" applyAlignment="1">
      <alignment horizontal="right" vertical="center" wrapText="1"/>
    </xf>
    <xf numFmtId="1" fontId="9" fillId="0" borderId="65" xfId="0" applyNumberFormat="1" applyFont="1" applyBorder="1"/>
    <xf numFmtId="1" fontId="9" fillId="0" borderId="66" xfId="0" applyNumberFormat="1" applyFont="1" applyBorder="1"/>
    <xf numFmtId="0" fontId="9" fillId="0" borderId="67" xfId="0" applyFont="1" applyBorder="1" applyAlignment="1">
      <alignment horizontal="center" vertical="center" wrapText="1"/>
    </xf>
    <xf numFmtId="0" fontId="9" fillId="0" borderId="68" xfId="5" applyFont="1" applyBorder="1" applyAlignment="1">
      <alignment horizontal="center" wrapText="1"/>
    </xf>
    <xf numFmtId="2" fontId="9" fillId="0" borderId="68" xfId="0" applyNumberFormat="1" applyFont="1" applyBorder="1" applyAlignment="1">
      <alignment horizontal="right" vertical="center" wrapText="1"/>
    </xf>
    <xf numFmtId="2" fontId="9" fillId="0" borderId="69" xfId="0" applyNumberFormat="1" applyFont="1" applyBorder="1" applyAlignment="1">
      <alignment horizontal="right"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8" xfId="5" applyFont="1" applyBorder="1" applyAlignment="1">
      <alignment horizontal="center" wrapText="1"/>
    </xf>
    <xf numFmtId="2" fontId="9" fillId="0" borderId="18" xfId="0" applyNumberFormat="1" applyFont="1" applyBorder="1" applyAlignment="1">
      <alignment horizontal="right" vertical="center" wrapText="1"/>
    </xf>
    <xf numFmtId="2" fontId="9" fillId="0" borderId="52" xfId="0" applyNumberFormat="1" applyFont="1" applyBorder="1" applyAlignment="1">
      <alignment horizontal="right"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5" applyFont="1" applyBorder="1" applyAlignment="1">
      <alignment horizontal="center" wrapText="1"/>
    </xf>
    <xf numFmtId="2" fontId="9" fillId="0" borderId="75" xfId="0" applyNumberFormat="1" applyFont="1" applyBorder="1" applyAlignment="1">
      <alignment horizontal="right" vertical="center" wrapText="1"/>
    </xf>
    <xf numFmtId="2" fontId="9" fillId="0" borderId="76" xfId="0" applyNumberFormat="1" applyFont="1" applyBorder="1" applyAlignment="1">
      <alignment horizontal="right" vertical="center" wrapText="1"/>
    </xf>
    <xf numFmtId="1" fontId="3" fillId="0" borderId="0" xfId="0" applyNumberFormat="1" applyFont="1" applyAlignment="1">
      <alignment horizontal="right" vertical="center" wrapText="1"/>
    </xf>
    <xf numFmtId="0" fontId="3" fillId="0" borderId="0" xfId="0" applyFont="1" applyAlignment="1">
      <alignment horizontal="right" vertical="center" wrapText="1"/>
    </xf>
    <xf numFmtId="2" fontId="3" fillId="0" borderId="0" xfId="0" applyNumberFormat="1" applyFont="1" applyAlignment="1">
      <alignment horizontal="right" vertical="center" wrapText="1"/>
    </xf>
  </cellXfs>
  <cellStyles count="6">
    <cellStyle name="Normal" xfId="0" builtinId="0"/>
    <cellStyle name="Normal 4" xfId="4" xr:uid="{50DA990D-413C-47ED-B9A2-24E078D228D2}"/>
    <cellStyle name="Normal 6" xfId="2" xr:uid="{35AA22C3-E46B-4FB7-8CED-03362C195EB0}"/>
    <cellStyle name="Normal_KeyCentreCalcs" xfId="5" xr:uid="{92C8CC8D-C4BA-45F5-A0CB-66B551ED8194}"/>
    <cellStyle name="Normal_sepmcr05" xfId="3" xr:uid="{77628189-2CDA-4C46-8421-BCB837990FE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Eccles Key Centre Inbound Vehicle Counts</a:t>
            </a:r>
          </a:p>
        </c:rich>
      </c:tx>
      <c:layout>
        <c:manualLayout>
          <c:xMode val="edge"/>
          <c:yMode val="edge"/>
          <c:x val="0.26165996537666836"/>
          <c:y val="2.1592379604234862E-2"/>
        </c:manualLayout>
      </c:layout>
      <c:overlay val="0"/>
    </c:title>
    <c:autoTitleDeleted val="0"/>
    <c:plotArea>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15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15  KC Traffic Trend'!$I$3:$I$25</c:f>
              <c:numCache>
                <c:formatCode>General</c:formatCode>
                <c:ptCount val="23"/>
                <c:pt idx="0">
                  <c:v>3283</c:v>
                </c:pt>
                <c:pt idx="4">
                  <c:v>2382</c:v>
                </c:pt>
                <c:pt idx="7">
                  <c:v>1663</c:v>
                </c:pt>
                <c:pt idx="10">
                  <c:v>1842</c:v>
                </c:pt>
                <c:pt idx="12">
                  <c:v>1826</c:v>
                </c:pt>
                <c:pt idx="13">
                  <c:v>1679</c:v>
                </c:pt>
                <c:pt idx="14">
                  <c:v>1847</c:v>
                </c:pt>
                <c:pt idx="15">
                  <c:v>1602</c:v>
                </c:pt>
                <c:pt idx="16" formatCode="0">
                  <c:v>1791</c:v>
                </c:pt>
                <c:pt idx="17" formatCode="0">
                  <c:v>1701</c:v>
                </c:pt>
                <c:pt idx="18" formatCode="0">
                  <c:v>1612</c:v>
                </c:pt>
                <c:pt idx="19" formatCode="0">
                  <c:v>1771</c:v>
                </c:pt>
                <c:pt idx="20" formatCode="0">
                  <c:v>1759</c:v>
                </c:pt>
                <c:pt idx="21" formatCode="0">
                  <c:v>1821</c:v>
                </c:pt>
                <c:pt idx="22" formatCode="0">
                  <c:v>1907</c:v>
                </c:pt>
              </c:numCache>
            </c:numRef>
          </c:val>
          <c:extLst>
            <c:ext xmlns:c16="http://schemas.microsoft.com/office/drawing/2014/chart" uri="{C3380CC4-5D6E-409C-BE32-E72D297353CC}">
              <c16:uniqueId val="{00000000-D1AD-466B-8E3F-17C6BFA095B1}"/>
            </c:ext>
          </c:extLst>
        </c:ser>
        <c:ser>
          <c:idx val="1"/>
          <c:order val="1"/>
          <c:tx>
            <c:v>1000-1200</c:v>
          </c:tx>
          <c:spPr>
            <a:solidFill>
              <a:schemeClr val="tx1"/>
            </a:solidFill>
            <a:ln w="25400" cap="flat" cmpd="sng" algn="ctr">
              <a:noFill/>
              <a:prstDash val="solid"/>
            </a:ln>
            <a:effectLst/>
          </c:spPr>
          <c:invertIfNegative val="0"/>
          <c:cat>
            <c:numRef>
              <c:f>'Table 15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15  KC Traffic Trend'!$R$3:$R$25</c:f>
              <c:numCache>
                <c:formatCode>General</c:formatCode>
                <c:ptCount val="23"/>
                <c:pt idx="0">
                  <c:v>2785</c:v>
                </c:pt>
                <c:pt idx="4">
                  <c:v>2222</c:v>
                </c:pt>
                <c:pt idx="7">
                  <c:v>1962</c:v>
                </c:pt>
                <c:pt idx="10">
                  <c:v>1961</c:v>
                </c:pt>
                <c:pt idx="12">
                  <c:v>1891</c:v>
                </c:pt>
                <c:pt idx="13">
                  <c:v>2024</c:v>
                </c:pt>
                <c:pt idx="14">
                  <c:v>2103</c:v>
                </c:pt>
                <c:pt idx="15">
                  <c:v>1918</c:v>
                </c:pt>
                <c:pt idx="16">
                  <c:v>1963</c:v>
                </c:pt>
                <c:pt idx="17">
                  <c:v>1809</c:v>
                </c:pt>
                <c:pt idx="18">
                  <c:v>1821</c:v>
                </c:pt>
                <c:pt idx="19">
                  <c:v>1844</c:v>
                </c:pt>
                <c:pt idx="20">
                  <c:v>1862</c:v>
                </c:pt>
                <c:pt idx="21">
                  <c:v>1962</c:v>
                </c:pt>
                <c:pt idx="22" formatCode="0">
                  <c:v>1820</c:v>
                </c:pt>
              </c:numCache>
            </c:numRef>
          </c:val>
          <c:extLst>
            <c:ext xmlns:c16="http://schemas.microsoft.com/office/drawing/2014/chart" uri="{C3380CC4-5D6E-409C-BE32-E72D297353CC}">
              <c16:uniqueId val="{00000001-D1AD-466B-8E3F-17C6BFA095B1}"/>
            </c:ext>
          </c:extLst>
        </c:ser>
        <c:ser>
          <c:idx val="2"/>
          <c:order val="2"/>
          <c:tx>
            <c:v>1600-1800</c:v>
          </c:tx>
          <c:spPr>
            <a:solidFill>
              <a:srgbClr val="FFC000"/>
            </a:solidFill>
            <a:ln w="25400" cap="flat" cmpd="sng" algn="ctr">
              <a:noFill/>
              <a:prstDash val="solid"/>
            </a:ln>
            <a:effectLst/>
          </c:spPr>
          <c:invertIfNegative val="0"/>
          <c:cat>
            <c:numRef>
              <c:f>'Table 15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15  KC Traffic Trend'!$I$27:$I$49</c:f>
              <c:numCache>
                <c:formatCode>General</c:formatCode>
                <c:ptCount val="23"/>
                <c:pt idx="0">
                  <c:v>3064</c:v>
                </c:pt>
                <c:pt idx="4">
                  <c:v>2309</c:v>
                </c:pt>
                <c:pt idx="7">
                  <c:v>1963</c:v>
                </c:pt>
                <c:pt idx="10">
                  <c:v>1675</c:v>
                </c:pt>
                <c:pt idx="12">
                  <c:v>1695</c:v>
                </c:pt>
                <c:pt idx="13">
                  <c:v>1699</c:v>
                </c:pt>
                <c:pt idx="14">
                  <c:v>1827</c:v>
                </c:pt>
                <c:pt idx="15">
                  <c:v>1687</c:v>
                </c:pt>
                <c:pt idx="16">
                  <c:v>1647</c:v>
                </c:pt>
                <c:pt idx="17">
                  <c:v>1715</c:v>
                </c:pt>
                <c:pt idx="18">
                  <c:v>1556</c:v>
                </c:pt>
                <c:pt idx="19">
                  <c:v>1585</c:v>
                </c:pt>
                <c:pt idx="20">
                  <c:v>1754</c:v>
                </c:pt>
                <c:pt idx="21">
                  <c:v>1780</c:v>
                </c:pt>
                <c:pt idx="22">
                  <c:v>1816</c:v>
                </c:pt>
              </c:numCache>
            </c:numRef>
          </c:val>
          <c:extLst>
            <c:ext xmlns:c16="http://schemas.microsoft.com/office/drawing/2014/chart" uri="{C3380CC4-5D6E-409C-BE32-E72D297353CC}">
              <c16:uniqueId val="{00000002-D1AD-466B-8E3F-17C6BFA095B1}"/>
            </c:ext>
          </c:extLst>
        </c:ser>
        <c:dLbls>
          <c:showLegendKey val="0"/>
          <c:showVal val="0"/>
          <c:showCatName val="0"/>
          <c:showSerName val="0"/>
          <c:showPercent val="0"/>
          <c:showBubbleSize val="0"/>
        </c:dLbls>
        <c:gapWidth val="150"/>
        <c:axId val="561425520"/>
        <c:axId val="561425912"/>
      </c:barChart>
      <c:catAx>
        <c:axId val="5614255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425912"/>
        <c:crosses val="autoZero"/>
        <c:auto val="1"/>
        <c:lblAlgn val="ctr"/>
        <c:lblOffset val="100"/>
        <c:noMultiLvlLbl val="0"/>
      </c:catAx>
      <c:valAx>
        <c:axId val="56142591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Vehicles</a:t>
                </a:r>
              </a:p>
            </c:rich>
          </c:tx>
          <c:layout>
            <c:manualLayout>
              <c:xMode val="edge"/>
              <c:yMode val="edge"/>
              <c:x val="2.0418970235103591E-2"/>
              <c:y val="0.4205970096434574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425520"/>
        <c:crosses val="autoZero"/>
        <c:crossBetween val="between"/>
      </c:valAx>
    </c:plotArea>
    <c:legend>
      <c:legendPos val="b"/>
      <c:overlay val="0"/>
      <c:spPr>
        <a:ln>
          <a:solidFill>
            <a:schemeClr val="dk1"/>
          </a:solidFill>
        </a:ln>
      </c:spPr>
      <c:txPr>
        <a:bodyPr/>
        <a:lstStyle/>
        <a:p>
          <a:pPr>
            <a:defRPr sz="52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21 KC Car&amp;Non-carTrips '!$B$3:$B$21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'!$C$3:$C$21</c:f>
              <c:numCache>
                <c:formatCode>0</c:formatCode>
                <c:ptCount val="19"/>
                <c:pt idx="0">
                  <c:v>2490</c:v>
                </c:pt>
                <c:pt idx="3">
                  <c:v>1687</c:v>
                </c:pt>
                <c:pt idx="6">
                  <c:v>1779</c:v>
                </c:pt>
                <c:pt idx="8">
                  <c:v>1815</c:v>
                </c:pt>
                <c:pt idx="9">
                  <c:v>1639.26</c:v>
                </c:pt>
                <c:pt idx="10">
                  <c:v>1760.8</c:v>
                </c:pt>
                <c:pt idx="11">
                  <c:v>1599</c:v>
                </c:pt>
                <c:pt idx="12">
                  <c:v>1770</c:v>
                </c:pt>
                <c:pt idx="13">
                  <c:v>1712</c:v>
                </c:pt>
                <c:pt idx="14">
                  <c:v>1567.8237668526426</c:v>
                </c:pt>
                <c:pt idx="15">
                  <c:v>1711.8551493324935</c:v>
                </c:pt>
                <c:pt idx="16">
                  <c:v>1729.6742310357852</c:v>
                </c:pt>
                <c:pt idx="17">
                  <c:v>1754.2203410174795</c:v>
                </c:pt>
                <c:pt idx="18">
                  <c:v>1948.4718741121555</c:v>
                </c:pt>
              </c:numCache>
            </c:numRef>
          </c:val>
          <c:extLst>
            <c:ext xmlns:c16="http://schemas.microsoft.com/office/drawing/2014/chart" uri="{C3380CC4-5D6E-409C-BE32-E72D297353CC}">
              <c16:uniqueId val="{00000000-9573-430D-BFFE-74FBF01D6947}"/>
            </c:ext>
          </c:extLst>
        </c:ser>
        <c:ser>
          <c:idx val="1"/>
          <c:order val="1"/>
          <c:tx>
            <c:v>Bus</c:v>
          </c:tx>
          <c:spPr>
            <a:solidFill>
              <a:srgbClr val="FFFF00"/>
            </a:solidFill>
            <a:ln>
              <a:solidFill>
                <a:schemeClr val="tx1"/>
              </a:solidFill>
            </a:ln>
          </c:spPr>
          <c:invertIfNegative val="0"/>
          <c:cat>
            <c:numRef>
              <c:f>'Table 21 KC Car&amp;Non-carTrips '!$B$3:$B$21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'!$D$3:$D$21</c:f>
              <c:numCache>
                <c:formatCode>0</c:formatCode>
                <c:ptCount val="19"/>
                <c:pt idx="0">
                  <c:v>706</c:v>
                </c:pt>
                <c:pt idx="3">
                  <c:v>900</c:v>
                </c:pt>
                <c:pt idx="6">
                  <c:v>1201</c:v>
                </c:pt>
                <c:pt idx="8">
                  <c:v>983</c:v>
                </c:pt>
                <c:pt idx="9">
                  <c:v>876.10694521249354</c:v>
                </c:pt>
                <c:pt idx="10">
                  <c:v>1153.3464912280701</c:v>
                </c:pt>
                <c:pt idx="11">
                  <c:v>862.87719298245611</c:v>
                </c:pt>
                <c:pt idx="12">
                  <c:v>738</c:v>
                </c:pt>
                <c:pt idx="13">
                  <c:v>1123</c:v>
                </c:pt>
                <c:pt idx="14">
                  <c:v>1042</c:v>
                </c:pt>
                <c:pt idx="15">
                  <c:v>652</c:v>
                </c:pt>
                <c:pt idx="16">
                  <c:v>1027.8834951456311</c:v>
                </c:pt>
                <c:pt idx="17">
                  <c:v>1086.0378787878788</c:v>
                </c:pt>
                <c:pt idx="18">
                  <c:v>849.82828282828279</c:v>
                </c:pt>
              </c:numCache>
            </c:numRef>
          </c:val>
          <c:extLst>
            <c:ext xmlns:c16="http://schemas.microsoft.com/office/drawing/2014/chart" uri="{C3380CC4-5D6E-409C-BE32-E72D297353CC}">
              <c16:uniqueId val="{00000001-9573-430D-BFFE-74FBF01D6947}"/>
            </c:ext>
          </c:extLst>
        </c:ser>
        <c:ser>
          <c:idx val="2"/>
          <c:order val="2"/>
          <c:tx>
            <c:v>Rail</c:v>
          </c:tx>
          <c:spPr>
            <a:solidFill>
              <a:schemeClr val="bg1">
                <a:lumMod val="75000"/>
              </a:schemeClr>
            </a:solidFill>
            <a:ln>
              <a:solidFill>
                <a:schemeClr val="tx1"/>
              </a:solidFill>
            </a:ln>
          </c:spPr>
          <c:invertIfNegative val="0"/>
          <c:cat>
            <c:numRef>
              <c:f>'Table 21 KC Car&amp;Non-carTrips '!$B$3:$B$21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'!$E$3:$E$21</c:f>
              <c:numCache>
                <c:formatCode>0</c:formatCode>
                <c:ptCount val="19"/>
                <c:pt idx="0">
                  <c:v>23</c:v>
                </c:pt>
                <c:pt idx="3">
                  <c:v>46</c:v>
                </c:pt>
                <c:pt idx="6">
                  <c:v>37</c:v>
                </c:pt>
                <c:pt idx="8">
                  <c:v>55</c:v>
                </c:pt>
                <c:pt idx="9">
                  <c:v>52</c:v>
                </c:pt>
                <c:pt idx="10">
                  <c:v>68</c:v>
                </c:pt>
                <c:pt idx="11">
                  <c:v>70</c:v>
                </c:pt>
                <c:pt idx="12">
                  <c:v>83</c:v>
                </c:pt>
                <c:pt idx="13">
                  <c:v>108</c:v>
                </c:pt>
                <c:pt idx="14">
                  <c:v>77</c:v>
                </c:pt>
                <c:pt idx="15">
                  <c:v>102</c:v>
                </c:pt>
                <c:pt idx="16">
                  <c:v>100</c:v>
                </c:pt>
                <c:pt idx="17">
                  <c:v>93</c:v>
                </c:pt>
                <c:pt idx="18">
                  <c:v>79</c:v>
                </c:pt>
              </c:numCache>
            </c:numRef>
          </c:val>
          <c:extLst>
            <c:ext xmlns:c16="http://schemas.microsoft.com/office/drawing/2014/chart" uri="{C3380CC4-5D6E-409C-BE32-E72D297353CC}">
              <c16:uniqueId val="{00000002-9573-430D-BFFE-74FBF01D6947}"/>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'!$F$3:$F$21</c:f>
              <c:numCache>
                <c:formatCode>General</c:formatCode>
                <c:ptCount val="19"/>
                <c:pt idx="0">
                  <c:v>54</c:v>
                </c:pt>
                <c:pt idx="3">
                  <c:v>88</c:v>
                </c:pt>
                <c:pt idx="6" formatCode="0">
                  <c:v>172</c:v>
                </c:pt>
                <c:pt idx="8" formatCode="0">
                  <c:v>115</c:v>
                </c:pt>
                <c:pt idx="9">
                  <c:v>110</c:v>
                </c:pt>
                <c:pt idx="10">
                  <c:v>131</c:v>
                </c:pt>
                <c:pt idx="11">
                  <c:v>124</c:v>
                </c:pt>
                <c:pt idx="12">
                  <c:v>78</c:v>
                </c:pt>
                <c:pt idx="13">
                  <c:v>88</c:v>
                </c:pt>
                <c:pt idx="14">
                  <c:v>106</c:v>
                </c:pt>
                <c:pt idx="15">
                  <c:v>105</c:v>
                </c:pt>
                <c:pt idx="16">
                  <c:v>205</c:v>
                </c:pt>
                <c:pt idx="17">
                  <c:v>112</c:v>
                </c:pt>
                <c:pt idx="18">
                  <c:v>159</c:v>
                </c:pt>
              </c:numCache>
            </c:numRef>
          </c:val>
          <c:extLst>
            <c:ext xmlns:c16="http://schemas.microsoft.com/office/drawing/2014/chart" uri="{C3380CC4-5D6E-409C-BE32-E72D297353CC}">
              <c16:uniqueId val="{00000003-9573-430D-BFFE-74FBF01D6947}"/>
            </c:ext>
          </c:extLst>
        </c:ser>
        <c:ser>
          <c:idx val="3"/>
          <c:order val="4"/>
          <c:tx>
            <c:v>Cycle</c:v>
          </c:tx>
          <c:spPr>
            <a:solidFill>
              <a:schemeClr val="tx1"/>
            </a:solidFill>
            <a:ln>
              <a:solidFill>
                <a:schemeClr val="tx1"/>
              </a:solidFill>
            </a:ln>
          </c:spPr>
          <c:invertIfNegative val="0"/>
          <c:cat>
            <c:numRef>
              <c:f>'Table 21 KC Car&amp;Non-carTrips '!$B$3:$B$21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'!$G$3:$G$21</c:f>
              <c:numCache>
                <c:formatCode>0</c:formatCode>
                <c:ptCount val="19"/>
                <c:pt idx="0">
                  <c:v>30</c:v>
                </c:pt>
                <c:pt idx="3">
                  <c:v>23</c:v>
                </c:pt>
                <c:pt idx="6">
                  <c:v>41</c:v>
                </c:pt>
                <c:pt idx="8">
                  <c:v>49</c:v>
                </c:pt>
                <c:pt idx="9">
                  <c:v>35</c:v>
                </c:pt>
                <c:pt idx="10">
                  <c:v>41</c:v>
                </c:pt>
                <c:pt idx="11">
                  <c:v>60</c:v>
                </c:pt>
                <c:pt idx="12">
                  <c:v>90</c:v>
                </c:pt>
                <c:pt idx="13">
                  <c:v>58</c:v>
                </c:pt>
                <c:pt idx="14">
                  <c:v>56</c:v>
                </c:pt>
                <c:pt idx="15">
                  <c:v>74</c:v>
                </c:pt>
                <c:pt idx="16">
                  <c:v>73</c:v>
                </c:pt>
                <c:pt idx="17">
                  <c:v>80</c:v>
                </c:pt>
                <c:pt idx="18">
                  <c:v>89</c:v>
                </c:pt>
              </c:numCache>
            </c:numRef>
          </c:val>
          <c:extLst>
            <c:ext xmlns:c16="http://schemas.microsoft.com/office/drawing/2014/chart" uri="{C3380CC4-5D6E-409C-BE32-E72D297353CC}">
              <c16:uniqueId val="{00000004-9573-430D-BFFE-74FBF01D6947}"/>
            </c:ext>
          </c:extLst>
        </c:ser>
        <c:ser>
          <c:idx val="4"/>
          <c:order val="5"/>
          <c:tx>
            <c:v>Walk</c:v>
          </c:tx>
          <c:spPr>
            <a:solidFill>
              <a:srgbClr val="FFC000"/>
            </a:solidFill>
            <a:ln>
              <a:solidFill>
                <a:schemeClr val="tx1"/>
              </a:solidFill>
            </a:ln>
          </c:spPr>
          <c:invertIfNegative val="0"/>
          <c:cat>
            <c:numRef>
              <c:f>'Table 21 KC Car&amp;Non-carTrips '!$B$3:$B$21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'!$H$3:$H$21</c:f>
              <c:numCache>
                <c:formatCode>General</c:formatCode>
                <c:ptCount val="19"/>
                <c:pt idx="0">
                  <c:v>855</c:v>
                </c:pt>
                <c:pt idx="3">
                  <c:v>855</c:v>
                </c:pt>
                <c:pt idx="6" formatCode="0">
                  <c:v>975</c:v>
                </c:pt>
                <c:pt idx="8" formatCode="0">
                  <c:v>990</c:v>
                </c:pt>
                <c:pt idx="9">
                  <c:v>1059</c:v>
                </c:pt>
                <c:pt idx="10">
                  <c:v>1047</c:v>
                </c:pt>
                <c:pt idx="11">
                  <c:v>1091</c:v>
                </c:pt>
                <c:pt idx="12">
                  <c:v>1017</c:v>
                </c:pt>
                <c:pt idx="13">
                  <c:v>971</c:v>
                </c:pt>
                <c:pt idx="14">
                  <c:v>929</c:v>
                </c:pt>
                <c:pt idx="15">
                  <c:v>1131</c:v>
                </c:pt>
                <c:pt idx="16">
                  <c:v>961</c:v>
                </c:pt>
                <c:pt idx="17">
                  <c:v>1061</c:v>
                </c:pt>
                <c:pt idx="18">
                  <c:v>1241</c:v>
                </c:pt>
              </c:numCache>
            </c:numRef>
          </c:val>
          <c:extLst>
            <c:ext xmlns:c16="http://schemas.microsoft.com/office/drawing/2014/chart" uri="{C3380CC4-5D6E-409C-BE32-E72D297353CC}">
              <c16:uniqueId val="{00000005-9573-430D-BFFE-74FBF01D6947}"/>
            </c:ext>
          </c:extLst>
        </c:ser>
        <c:dLbls>
          <c:showLegendKey val="0"/>
          <c:showVal val="0"/>
          <c:showCatName val="0"/>
          <c:showSerName val="0"/>
          <c:showPercent val="0"/>
          <c:showBubbleSize val="0"/>
        </c:dLbls>
        <c:gapWidth val="150"/>
        <c:axId val="561426696"/>
        <c:axId val="561427088"/>
      </c:barChart>
      <c:catAx>
        <c:axId val="56142669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7088"/>
        <c:crosses val="autoZero"/>
        <c:auto val="1"/>
        <c:lblAlgn val="ctr"/>
        <c:lblOffset val="100"/>
        <c:noMultiLvlLbl val="0"/>
      </c:catAx>
      <c:valAx>
        <c:axId val="56142708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6696"/>
        <c:crosses val="autoZero"/>
        <c:crossBetween val="between"/>
      </c:valAx>
    </c:plotArea>
    <c:legend>
      <c:legendPos val="r"/>
      <c:layout>
        <c:manualLayout>
          <c:xMode val="edge"/>
          <c:yMode val="edge"/>
          <c:x val="0.89188317967893749"/>
          <c:y val="0.35903420275590553"/>
          <c:w val="9.1263450366886517E-2"/>
          <c:h val="0.41744924950787404"/>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21 KC Car&amp;Non-carTrips '!$B$23:$B$41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'!$C$23:$C$41</c:f>
              <c:numCache>
                <c:formatCode>0</c:formatCode>
                <c:ptCount val="19"/>
                <c:pt idx="0">
                  <c:v>2362</c:v>
                </c:pt>
                <c:pt idx="3">
                  <c:v>2367</c:v>
                </c:pt>
                <c:pt idx="6">
                  <c:v>2240</c:v>
                </c:pt>
                <c:pt idx="8">
                  <c:v>2101.6799999999998</c:v>
                </c:pt>
                <c:pt idx="9">
                  <c:v>2277.8000000000002</c:v>
                </c:pt>
                <c:pt idx="10">
                  <c:v>2360.96</c:v>
                </c:pt>
                <c:pt idx="11">
                  <c:v>2259</c:v>
                </c:pt>
                <c:pt idx="12">
                  <c:v>2315</c:v>
                </c:pt>
                <c:pt idx="13">
                  <c:v>2174</c:v>
                </c:pt>
                <c:pt idx="14">
                  <c:v>2153.4293194227689</c:v>
                </c:pt>
                <c:pt idx="15">
                  <c:v>2071.1636905151154</c:v>
                </c:pt>
                <c:pt idx="16">
                  <c:v>2249.2019522047185</c:v>
                </c:pt>
                <c:pt idx="17">
                  <c:v>2286.3034116921945</c:v>
                </c:pt>
                <c:pt idx="18">
                  <c:v>2144.2901442753805</c:v>
                </c:pt>
              </c:numCache>
            </c:numRef>
          </c:val>
          <c:extLst>
            <c:ext xmlns:c16="http://schemas.microsoft.com/office/drawing/2014/chart" uri="{C3380CC4-5D6E-409C-BE32-E72D297353CC}">
              <c16:uniqueId val="{00000000-B290-4F97-BE37-4D7CD977B694}"/>
            </c:ext>
          </c:extLst>
        </c:ser>
        <c:ser>
          <c:idx val="1"/>
          <c:order val="1"/>
          <c:tx>
            <c:v>Bus</c:v>
          </c:tx>
          <c:spPr>
            <a:solidFill>
              <a:srgbClr val="FFFF00"/>
            </a:solidFill>
            <a:ln>
              <a:solidFill>
                <a:schemeClr val="tx1"/>
              </a:solidFill>
            </a:ln>
          </c:spPr>
          <c:invertIfNegative val="0"/>
          <c:cat>
            <c:numRef>
              <c:f>'Table 21 KC Car&amp;Non-carTrips '!$B$23:$B$41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'!$D$23:$D$41</c:f>
              <c:numCache>
                <c:formatCode>0</c:formatCode>
                <c:ptCount val="19"/>
                <c:pt idx="0">
                  <c:v>717</c:v>
                </c:pt>
                <c:pt idx="3">
                  <c:v>333</c:v>
                </c:pt>
                <c:pt idx="6">
                  <c:v>903</c:v>
                </c:pt>
                <c:pt idx="8">
                  <c:v>751.68873239436618</c:v>
                </c:pt>
                <c:pt idx="9">
                  <c:v>1028.7274725274726</c:v>
                </c:pt>
                <c:pt idx="10">
                  <c:v>1134</c:v>
                </c:pt>
                <c:pt idx="11">
                  <c:v>1066.6016260162601</c:v>
                </c:pt>
                <c:pt idx="12">
                  <c:v>954.51401869158883</c:v>
                </c:pt>
                <c:pt idx="13">
                  <c:v>1054.4144144144145</c:v>
                </c:pt>
                <c:pt idx="14">
                  <c:v>845</c:v>
                </c:pt>
                <c:pt idx="15">
                  <c:v>931</c:v>
                </c:pt>
                <c:pt idx="16">
                  <c:v>1007.8378378378379</c:v>
                </c:pt>
                <c:pt idx="17">
                  <c:v>1012.5621428194622</c:v>
                </c:pt>
                <c:pt idx="18">
                  <c:v>792.77586206896558</c:v>
                </c:pt>
              </c:numCache>
            </c:numRef>
          </c:val>
          <c:extLst>
            <c:ext xmlns:c16="http://schemas.microsoft.com/office/drawing/2014/chart" uri="{C3380CC4-5D6E-409C-BE32-E72D297353CC}">
              <c16:uniqueId val="{00000001-B290-4F97-BE37-4D7CD977B694}"/>
            </c:ext>
          </c:extLst>
        </c:ser>
        <c:ser>
          <c:idx val="2"/>
          <c:order val="2"/>
          <c:tx>
            <c:v>Rail</c:v>
          </c:tx>
          <c:spPr>
            <a:solidFill>
              <a:schemeClr val="bg1">
                <a:lumMod val="75000"/>
              </a:schemeClr>
            </a:solidFill>
            <a:ln>
              <a:solidFill>
                <a:schemeClr val="tx1"/>
              </a:solidFill>
            </a:ln>
          </c:spPr>
          <c:invertIfNegative val="0"/>
          <c:cat>
            <c:numRef>
              <c:f>'Table 21 KC Car&amp;Non-carTrips '!$B$23:$B$41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'!$E$23:$E$41</c:f>
              <c:numCache>
                <c:formatCode>0</c:formatCode>
                <c:ptCount val="19"/>
                <c:pt idx="0">
                  <c:v>8</c:v>
                </c:pt>
                <c:pt idx="3">
                  <c:v>12</c:v>
                </c:pt>
                <c:pt idx="6">
                  <c:v>6</c:v>
                </c:pt>
                <c:pt idx="8">
                  <c:v>13</c:v>
                </c:pt>
                <c:pt idx="9">
                  <c:v>13</c:v>
                </c:pt>
                <c:pt idx="10">
                  <c:v>18</c:v>
                </c:pt>
                <c:pt idx="11">
                  <c:v>19</c:v>
                </c:pt>
                <c:pt idx="12">
                  <c:v>5</c:v>
                </c:pt>
                <c:pt idx="13">
                  <c:v>21</c:v>
                </c:pt>
                <c:pt idx="14">
                  <c:v>11</c:v>
                </c:pt>
                <c:pt idx="15">
                  <c:v>5</c:v>
                </c:pt>
                <c:pt idx="16">
                  <c:v>13</c:v>
                </c:pt>
                <c:pt idx="17">
                  <c:v>17</c:v>
                </c:pt>
                <c:pt idx="18">
                  <c:v>6</c:v>
                </c:pt>
              </c:numCache>
            </c:numRef>
          </c:val>
          <c:extLst>
            <c:ext xmlns:c16="http://schemas.microsoft.com/office/drawing/2014/chart" uri="{C3380CC4-5D6E-409C-BE32-E72D297353CC}">
              <c16:uniqueId val="{00000002-B290-4F97-BE37-4D7CD977B694}"/>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'!$F$23:$F$41</c:f>
              <c:numCache>
                <c:formatCode>General</c:formatCode>
                <c:ptCount val="19"/>
                <c:pt idx="0">
                  <c:v>73</c:v>
                </c:pt>
                <c:pt idx="3">
                  <c:v>85</c:v>
                </c:pt>
                <c:pt idx="6" formatCode="0">
                  <c:v>117</c:v>
                </c:pt>
                <c:pt idx="8" formatCode="0">
                  <c:v>124</c:v>
                </c:pt>
                <c:pt idx="9">
                  <c:v>105</c:v>
                </c:pt>
                <c:pt idx="10">
                  <c:v>163</c:v>
                </c:pt>
                <c:pt idx="11">
                  <c:v>120</c:v>
                </c:pt>
                <c:pt idx="12">
                  <c:v>99</c:v>
                </c:pt>
                <c:pt idx="13">
                  <c:v>117</c:v>
                </c:pt>
                <c:pt idx="14">
                  <c:v>101</c:v>
                </c:pt>
                <c:pt idx="15">
                  <c:v>126</c:v>
                </c:pt>
                <c:pt idx="16">
                  <c:v>170</c:v>
                </c:pt>
                <c:pt idx="17">
                  <c:v>111</c:v>
                </c:pt>
                <c:pt idx="18">
                  <c:v>145</c:v>
                </c:pt>
              </c:numCache>
            </c:numRef>
          </c:val>
          <c:extLst>
            <c:ext xmlns:c16="http://schemas.microsoft.com/office/drawing/2014/chart" uri="{C3380CC4-5D6E-409C-BE32-E72D297353CC}">
              <c16:uniqueId val="{00000003-B290-4F97-BE37-4D7CD977B694}"/>
            </c:ext>
          </c:extLst>
        </c:ser>
        <c:ser>
          <c:idx val="3"/>
          <c:order val="4"/>
          <c:tx>
            <c:v>Cycle</c:v>
          </c:tx>
          <c:spPr>
            <a:solidFill>
              <a:schemeClr val="tx1"/>
            </a:solidFill>
            <a:ln>
              <a:solidFill>
                <a:schemeClr val="tx1"/>
              </a:solidFill>
            </a:ln>
          </c:spPr>
          <c:invertIfNegative val="0"/>
          <c:cat>
            <c:numRef>
              <c:f>'Table 21 KC Car&amp;Non-carTrips '!$B$23:$B$41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'!$G$23:$G$41</c:f>
              <c:numCache>
                <c:formatCode>0</c:formatCode>
                <c:ptCount val="19"/>
                <c:pt idx="0">
                  <c:v>20</c:v>
                </c:pt>
                <c:pt idx="3">
                  <c:v>19</c:v>
                </c:pt>
                <c:pt idx="6">
                  <c:v>36</c:v>
                </c:pt>
                <c:pt idx="8">
                  <c:v>16</c:v>
                </c:pt>
                <c:pt idx="9">
                  <c:v>19</c:v>
                </c:pt>
                <c:pt idx="10">
                  <c:v>19</c:v>
                </c:pt>
                <c:pt idx="11">
                  <c:v>27</c:v>
                </c:pt>
                <c:pt idx="12">
                  <c:v>40</c:v>
                </c:pt>
                <c:pt idx="13">
                  <c:v>37</c:v>
                </c:pt>
                <c:pt idx="14">
                  <c:v>34</c:v>
                </c:pt>
                <c:pt idx="15">
                  <c:v>31</c:v>
                </c:pt>
                <c:pt idx="16">
                  <c:v>13</c:v>
                </c:pt>
                <c:pt idx="17">
                  <c:v>31</c:v>
                </c:pt>
                <c:pt idx="18">
                  <c:v>32</c:v>
                </c:pt>
              </c:numCache>
            </c:numRef>
          </c:val>
          <c:extLst>
            <c:ext xmlns:c16="http://schemas.microsoft.com/office/drawing/2014/chart" uri="{C3380CC4-5D6E-409C-BE32-E72D297353CC}">
              <c16:uniqueId val="{00000004-B290-4F97-BE37-4D7CD977B694}"/>
            </c:ext>
          </c:extLst>
        </c:ser>
        <c:ser>
          <c:idx val="4"/>
          <c:order val="5"/>
          <c:tx>
            <c:v>Walk</c:v>
          </c:tx>
          <c:spPr>
            <a:solidFill>
              <a:srgbClr val="FFC000"/>
            </a:solidFill>
            <a:ln>
              <a:solidFill>
                <a:schemeClr val="tx1"/>
              </a:solidFill>
            </a:ln>
          </c:spPr>
          <c:invertIfNegative val="0"/>
          <c:cat>
            <c:numRef>
              <c:f>'Table 21 KC Car&amp;Non-carTrips '!$B$23:$B$41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'!$H$23:$H$41</c:f>
              <c:numCache>
                <c:formatCode>General</c:formatCode>
                <c:ptCount val="19"/>
                <c:pt idx="0">
                  <c:v>1826</c:v>
                </c:pt>
                <c:pt idx="3">
                  <c:v>1826</c:v>
                </c:pt>
                <c:pt idx="6" formatCode="0">
                  <c:v>1819</c:v>
                </c:pt>
                <c:pt idx="8" formatCode="0">
                  <c:v>1849</c:v>
                </c:pt>
                <c:pt idx="9">
                  <c:v>1822</c:v>
                </c:pt>
                <c:pt idx="10">
                  <c:v>1744</c:v>
                </c:pt>
                <c:pt idx="11">
                  <c:v>1688</c:v>
                </c:pt>
                <c:pt idx="12">
                  <c:v>1553</c:v>
                </c:pt>
                <c:pt idx="13">
                  <c:v>1831</c:v>
                </c:pt>
                <c:pt idx="14">
                  <c:v>1516</c:v>
                </c:pt>
                <c:pt idx="15">
                  <c:v>1571</c:v>
                </c:pt>
                <c:pt idx="16">
                  <c:v>1176</c:v>
                </c:pt>
                <c:pt idx="17">
                  <c:v>1353</c:v>
                </c:pt>
                <c:pt idx="18">
                  <c:v>1516</c:v>
                </c:pt>
              </c:numCache>
            </c:numRef>
          </c:val>
          <c:extLst>
            <c:ext xmlns:c16="http://schemas.microsoft.com/office/drawing/2014/chart" uri="{C3380CC4-5D6E-409C-BE32-E72D297353CC}">
              <c16:uniqueId val="{00000005-B290-4F97-BE37-4D7CD977B694}"/>
            </c:ext>
          </c:extLst>
        </c:ser>
        <c:dLbls>
          <c:showLegendKey val="0"/>
          <c:showVal val="0"/>
          <c:showCatName val="0"/>
          <c:showSerName val="0"/>
          <c:showPercent val="0"/>
          <c:showBubbleSize val="0"/>
        </c:dLbls>
        <c:gapWidth val="150"/>
        <c:axId val="561427872"/>
        <c:axId val="561781904"/>
      </c:barChart>
      <c:catAx>
        <c:axId val="5614278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1904"/>
        <c:crosses val="autoZero"/>
        <c:auto val="1"/>
        <c:lblAlgn val="ctr"/>
        <c:lblOffset val="100"/>
        <c:noMultiLvlLbl val="0"/>
      </c:catAx>
      <c:valAx>
        <c:axId val="561781904"/>
        <c:scaling>
          <c:orientation val="minMax"/>
          <c:max val="3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427872"/>
        <c:crosses val="autoZero"/>
        <c:crossBetween val="between"/>
      </c:valAx>
    </c:plotArea>
    <c:legend>
      <c:legendPos val="r"/>
      <c:layout>
        <c:manualLayout>
          <c:xMode val="edge"/>
          <c:yMode val="edge"/>
          <c:x val="0.8955639920009999"/>
          <c:y val="0.36274945884447568"/>
          <c:w val="8.6921947256592927E-2"/>
          <c:h val="0.36546939482725421"/>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Eccles Key Centre 16:00-18:00</a:t>
            </a:r>
          </a:p>
        </c:rich>
      </c:tx>
      <c:layout>
        <c:manualLayout>
          <c:xMode val="edge"/>
          <c:yMode val="edge"/>
          <c:x val="0.17842201936223398"/>
          <c:y val="1.3383071994604619E-2"/>
        </c:manualLayout>
      </c:layout>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numRef>
              <c:f>'Table 21 KC Car&amp;Non-carTrips '!$B$43:$B$61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'!$C$43:$C$61</c:f>
              <c:numCache>
                <c:formatCode>0</c:formatCode>
                <c:ptCount val="19"/>
                <c:pt idx="0">
                  <c:v>2715</c:v>
                </c:pt>
                <c:pt idx="3">
                  <c:v>2392</c:v>
                </c:pt>
                <c:pt idx="6">
                  <c:v>1893</c:v>
                </c:pt>
                <c:pt idx="8">
                  <c:v>1969.11</c:v>
                </c:pt>
                <c:pt idx="9">
                  <c:v>1919.84</c:v>
                </c:pt>
                <c:pt idx="10">
                  <c:v>1973.8200000000002</c:v>
                </c:pt>
                <c:pt idx="11">
                  <c:v>1868</c:v>
                </c:pt>
                <c:pt idx="12">
                  <c:v>1810</c:v>
                </c:pt>
                <c:pt idx="13">
                  <c:v>1939</c:v>
                </c:pt>
                <c:pt idx="14">
                  <c:v>1667.3698687190983</c:v>
                </c:pt>
                <c:pt idx="15">
                  <c:v>1607.902465641861</c:v>
                </c:pt>
                <c:pt idx="16">
                  <c:v>1893.2217404493006</c:v>
                </c:pt>
                <c:pt idx="17">
                  <c:v>2043.571799620705</c:v>
                </c:pt>
                <c:pt idx="18">
                  <c:v>1949.1880801469706</c:v>
                </c:pt>
              </c:numCache>
            </c:numRef>
          </c:val>
          <c:extLst>
            <c:ext xmlns:c16="http://schemas.microsoft.com/office/drawing/2014/chart" uri="{C3380CC4-5D6E-409C-BE32-E72D297353CC}">
              <c16:uniqueId val="{00000000-F91E-4DAF-94E5-CB3D544AAC09}"/>
            </c:ext>
          </c:extLst>
        </c:ser>
        <c:ser>
          <c:idx val="1"/>
          <c:order val="1"/>
          <c:tx>
            <c:v>Bus</c:v>
          </c:tx>
          <c:spPr>
            <a:solidFill>
              <a:srgbClr val="FFFF00"/>
            </a:solidFill>
            <a:ln>
              <a:solidFill>
                <a:schemeClr val="tx1"/>
              </a:solidFill>
            </a:ln>
          </c:spPr>
          <c:invertIfNegative val="0"/>
          <c:cat>
            <c:numRef>
              <c:f>'Table 21 KC Car&amp;Non-carTrips '!$B$43:$B$61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'!$D$43:$D$61</c:f>
              <c:numCache>
                <c:formatCode>0</c:formatCode>
                <c:ptCount val="19"/>
                <c:pt idx="0">
                  <c:v>570</c:v>
                </c:pt>
                <c:pt idx="3">
                  <c:v>680</c:v>
                </c:pt>
                <c:pt idx="6">
                  <c:v>861</c:v>
                </c:pt>
                <c:pt idx="8">
                  <c:v>996.25598086124398</c:v>
                </c:pt>
                <c:pt idx="9">
                  <c:v>1175.9402985074628</c:v>
                </c:pt>
                <c:pt idx="10">
                  <c:v>1416.9023153569594</c:v>
                </c:pt>
                <c:pt idx="11">
                  <c:v>1194</c:v>
                </c:pt>
                <c:pt idx="12">
                  <c:v>1016.324074074074</c:v>
                </c:pt>
                <c:pt idx="13">
                  <c:v>1114</c:v>
                </c:pt>
                <c:pt idx="14">
                  <c:v>954</c:v>
                </c:pt>
                <c:pt idx="15">
                  <c:v>803</c:v>
                </c:pt>
                <c:pt idx="16">
                  <c:v>902.30208333333337</c:v>
                </c:pt>
                <c:pt idx="17">
                  <c:v>913.20404411764707</c:v>
                </c:pt>
                <c:pt idx="18">
                  <c:v>933.42857142857144</c:v>
                </c:pt>
              </c:numCache>
            </c:numRef>
          </c:val>
          <c:extLst>
            <c:ext xmlns:c16="http://schemas.microsoft.com/office/drawing/2014/chart" uri="{C3380CC4-5D6E-409C-BE32-E72D297353CC}">
              <c16:uniqueId val="{00000001-F91E-4DAF-94E5-CB3D544AAC09}"/>
            </c:ext>
          </c:extLst>
        </c:ser>
        <c:ser>
          <c:idx val="2"/>
          <c:order val="2"/>
          <c:tx>
            <c:v>Rail</c:v>
          </c:tx>
          <c:spPr>
            <a:solidFill>
              <a:schemeClr val="bg1">
                <a:lumMod val="75000"/>
              </a:schemeClr>
            </a:solidFill>
            <a:ln>
              <a:solidFill>
                <a:schemeClr val="tx1"/>
              </a:solidFill>
            </a:ln>
          </c:spPr>
          <c:invertIfNegative val="0"/>
          <c:cat>
            <c:numRef>
              <c:f>'Table 21 KC Car&amp;Non-carTrips '!$B$43:$B$61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'!$E$43:$E$61</c:f>
              <c:numCache>
                <c:formatCode>0</c:formatCode>
                <c:ptCount val="19"/>
                <c:pt idx="0">
                  <c:v>43</c:v>
                </c:pt>
                <c:pt idx="3">
                  <c:v>54</c:v>
                </c:pt>
                <c:pt idx="6">
                  <c:v>40</c:v>
                </c:pt>
                <c:pt idx="8">
                  <c:v>41</c:v>
                </c:pt>
                <c:pt idx="9">
                  <c:v>41</c:v>
                </c:pt>
                <c:pt idx="10">
                  <c:v>51</c:v>
                </c:pt>
                <c:pt idx="11">
                  <c:v>57</c:v>
                </c:pt>
                <c:pt idx="12">
                  <c:v>80</c:v>
                </c:pt>
                <c:pt idx="13">
                  <c:v>61</c:v>
                </c:pt>
                <c:pt idx="14">
                  <c:v>21</c:v>
                </c:pt>
                <c:pt idx="15">
                  <c:v>86</c:v>
                </c:pt>
                <c:pt idx="16">
                  <c:v>75</c:v>
                </c:pt>
                <c:pt idx="17">
                  <c:v>73</c:v>
                </c:pt>
                <c:pt idx="18">
                  <c:v>61</c:v>
                </c:pt>
              </c:numCache>
            </c:numRef>
          </c:val>
          <c:extLst>
            <c:ext xmlns:c16="http://schemas.microsoft.com/office/drawing/2014/chart" uri="{C3380CC4-5D6E-409C-BE32-E72D297353CC}">
              <c16:uniqueId val="{00000002-F91E-4DAF-94E5-CB3D544AAC09}"/>
            </c:ext>
          </c:extLst>
        </c:ser>
        <c:ser>
          <c:idx val="5"/>
          <c:order val="3"/>
          <c:tx>
            <c:strRef>
              <c:f>'Table 21 KC Car&amp;Non-carTrips '!$F$2</c:f>
              <c:strCache>
                <c:ptCount val="1"/>
                <c:pt idx="0">
                  <c:v>Metrolink</c:v>
                </c:pt>
              </c:strCache>
            </c:strRef>
          </c:tx>
          <c:spPr>
            <a:solidFill>
              <a:srgbClr val="FF0000"/>
            </a:solidFill>
            <a:ln>
              <a:solidFill>
                <a:schemeClr val="tx1"/>
              </a:solidFill>
            </a:ln>
          </c:spPr>
          <c:invertIfNegative val="0"/>
          <c:val>
            <c:numRef>
              <c:f>'Table 21 KC Car&amp;Non-carTrips '!$F$43:$F$61</c:f>
              <c:numCache>
                <c:formatCode>General</c:formatCode>
                <c:ptCount val="19"/>
                <c:pt idx="0">
                  <c:v>166</c:v>
                </c:pt>
                <c:pt idx="3">
                  <c:v>221</c:v>
                </c:pt>
                <c:pt idx="6" formatCode="0">
                  <c:v>306</c:v>
                </c:pt>
                <c:pt idx="8" formatCode="0">
                  <c:v>390</c:v>
                </c:pt>
                <c:pt idx="9">
                  <c:v>240</c:v>
                </c:pt>
                <c:pt idx="10">
                  <c:v>297</c:v>
                </c:pt>
                <c:pt idx="11">
                  <c:v>260</c:v>
                </c:pt>
                <c:pt idx="12">
                  <c:v>261</c:v>
                </c:pt>
                <c:pt idx="13">
                  <c:v>356</c:v>
                </c:pt>
                <c:pt idx="14">
                  <c:v>458</c:v>
                </c:pt>
                <c:pt idx="15">
                  <c:v>353</c:v>
                </c:pt>
                <c:pt idx="16">
                  <c:v>457</c:v>
                </c:pt>
                <c:pt idx="17">
                  <c:v>370</c:v>
                </c:pt>
                <c:pt idx="18">
                  <c:v>489</c:v>
                </c:pt>
              </c:numCache>
            </c:numRef>
          </c:val>
          <c:extLst>
            <c:ext xmlns:c16="http://schemas.microsoft.com/office/drawing/2014/chart" uri="{C3380CC4-5D6E-409C-BE32-E72D297353CC}">
              <c16:uniqueId val="{00000003-F91E-4DAF-94E5-CB3D544AAC09}"/>
            </c:ext>
          </c:extLst>
        </c:ser>
        <c:ser>
          <c:idx val="3"/>
          <c:order val="4"/>
          <c:tx>
            <c:v>Cycle</c:v>
          </c:tx>
          <c:spPr>
            <a:solidFill>
              <a:schemeClr val="tx1"/>
            </a:solidFill>
            <a:ln>
              <a:solidFill>
                <a:schemeClr val="tx1"/>
              </a:solidFill>
            </a:ln>
          </c:spPr>
          <c:invertIfNegative val="0"/>
          <c:cat>
            <c:numRef>
              <c:f>'Table 21 KC Car&amp;Non-carTrips '!$B$43:$B$61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'!$G$43:$G$61</c:f>
              <c:numCache>
                <c:formatCode>0</c:formatCode>
                <c:ptCount val="19"/>
                <c:pt idx="0">
                  <c:v>39</c:v>
                </c:pt>
                <c:pt idx="3">
                  <c:v>18</c:v>
                </c:pt>
                <c:pt idx="6">
                  <c:v>41</c:v>
                </c:pt>
                <c:pt idx="8">
                  <c:v>53</c:v>
                </c:pt>
                <c:pt idx="9">
                  <c:v>56</c:v>
                </c:pt>
                <c:pt idx="10">
                  <c:v>56</c:v>
                </c:pt>
                <c:pt idx="11">
                  <c:v>85</c:v>
                </c:pt>
                <c:pt idx="12">
                  <c:v>94</c:v>
                </c:pt>
                <c:pt idx="13">
                  <c:v>65</c:v>
                </c:pt>
                <c:pt idx="14">
                  <c:v>86</c:v>
                </c:pt>
                <c:pt idx="15">
                  <c:v>84</c:v>
                </c:pt>
                <c:pt idx="16">
                  <c:v>93</c:v>
                </c:pt>
                <c:pt idx="17">
                  <c:v>93</c:v>
                </c:pt>
                <c:pt idx="18">
                  <c:v>136</c:v>
                </c:pt>
              </c:numCache>
            </c:numRef>
          </c:val>
          <c:extLst>
            <c:ext xmlns:c16="http://schemas.microsoft.com/office/drawing/2014/chart" uri="{C3380CC4-5D6E-409C-BE32-E72D297353CC}">
              <c16:uniqueId val="{00000004-F91E-4DAF-94E5-CB3D544AAC09}"/>
            </c:ext>
          </c:extLst>
        </c:ser>
        <c:ser>
          <c:idx val="4"/>
          <c:order val="5"/>
          <c:tx>
            <c:v>Walk</c:v>
          </c:tx>
          <c:spPr>
            <a:solidFill>
              <a:srgbClr val="FFC000"/>
            </a:solidFill>
            <a:ln>
              <a:solidFill>
                <a:schemeClr val="tx1"/>
              </a:solidFill>
            </a:ln>
          </c:spPr>
          <c:invertIfNegative val="0"/>
          <c:cat>
            <c:numRef>
              <c:f>'Table 21 KC Car&amp;Non-carTrips '!$B$43:$B$61</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21 KC Car&amp;Non-carTrips '!$H$43:$H$61</c:f>
              <c:numCache>
                <c:formatCode>General</c:formatCode>
                <c:ptCount val="19"/>
                <c:pt idx="0">
                  <c:v>1251</c:v>
                </c:pt>
                <c:pt idx="3">
                  <c:v>1251</c:v>
                </c:pt>
                <c:pt idx="6" formatCode="0">
                  <c:v>1301</c:v>
                </c:pt>
                <c:pt idx="8" formatCode="0">
                  <c:v>1287</c:v>
                </c:pt>
                <c:pt idx="9">
                  <c:v>1393</c:v>
                </c:pt>
                <c:pt idx="10">
                  <c:v>1420</c:v>
                </c:pt>
                <c:pt idx="11">
                  <c:v>1349</c:v>
                </c:pt>
                <c:pt idx="12">
                  <c:v>1070</c:v>
                </c:pt>
                <c:pt idx="13">
                  <c:v>1390</c:v>
                </c:pt>
                <c:pt idx="14">
                  <c:v>965</c:v>
                </c:pt>
                <c:pt idx="15">
                  <c:v>1135</c:v>
                </c:pt>
                <c:pt idx="16">
                  <c:v>1115</c:v>
                </c:pt>
                <c:pt idx="17">
                  <c:v>1246</c:v>
                </c:pt>
                <c:pt idx="18">
                  <c:v>1265</c:v>
                </c:pt>
              </c:numCache>
            </c:numRef>
          </c:val>
          <c:extLst>
            <c:ext xmlns:c16="http://schemas.microsoft.com/office/drawing/2014/chart" uri="{C3380CC4-5D6E-409C-BE32-E72D297353CC}">
              <c16:uniqueId val="{00000005-F91E-4DAF-94E5-CB3D544AAC09}"/>
            </c:ext>
          </c:extLst>
        </c:ser>
        <c:dLbls>
          <c:showLegendKey val="0"/>
          <c:showVal val="0"/>
          <c:showCatName val="0"/>
          <c:showSerName val="0"/>
          <c:showPercent val="0"/>
          <c:showBubbleSize val="0"/>
        </c:dLbls>
        <c:gapWidth val="150"/>
        <c:axId val="561782688"/>
        <c:axId val="561783080"/>
      </c:barChart>
      <c:catAx>
        <c:axId val="5617826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3080"/>
        <c:crosses val="autoZero"/>
        <c:auto val="1"/>
        <c:lblAlgn val="ctr"/>
        <c:lblOffset val="100"/>
        <c:noMultiLvlLbl val="0"/>
      </c:catAx>
      <c:valAx>
        <c:axId val="561783080"/>
        <c:scaling>
          <c:orientation val="minMax"/>
          <c:max val="3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61782688"/>
        <c:crosses val="autoZero"/>
        <c:crossBetween val="between"/>
      </c:valAx>
    </c:plotArea>
    <c:legend>
      <c:legendPos val="r"/>
      <c:layout>
        <c:manualLayout>
          <c:xMode val="edge"/>
          <c:yMode val="edge"/>
          <c:x val="0.90165108781766956"/>
          <c:y val="0.36547631090878435"/>
          <c:w val="9.8348912182330397E-2"/>
          <c:h val="0.40199487597208133"/>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81644</xdr:colOff>
      <xdr:row>0</xdr:row>
      <xdr:rowOff>13607</xdr:rowOff>
    </xdr:from>
    <xdr:to>
      <xdr:col>16</xdr:col>
      <xdr:colOff>517071</xdr:colOff>
      <xdr:row>44</xdr:row>
      <xdr:rowOff>3763</xdr:rowOff>
    </xdr:to>
    <xdr:pic>
      <xdr:nvPicPr>
        <xdr:cNvPr id="2" name="Picture 1">
          <a:extLst>
            <a:ext uri="{FF2B5EF4-FFF2-40B4-BE49-F238E27FC236}">
              <a16:creationId xmlns:a16="http://schemas.microsoft.com/office/drawing/2014/main" id="{1F9E4CD5-AEA0-47C1-B33B-44E48F707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4" y="13607"/>
          <a:ext cx="9655627" cy="7114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28574</xdr:colOff>
      <xdr:row>26</xdr:row>
      <xdr:rowOff>15875</xdr:rowOff>
    </xdr:from>
    <xdr:to>
      <xdr:col>18</xdr:col>
      <xdr:colOff>25400</xdr:colOff>
      <xdr:row>50</xdr:row>
      <xdr:rowOff>12700</xdr:rowOff>
    </xdr:to>
    <xdr:graphicFrame macro="">
      <xdr:nvGraphicFramePr>
        <xdr:cNvPr id="2" name="Chart 1">
          <a:extLst>
            <a:ext uri="{FF2B5EF4-FFF2-40B4-BE49-F238E27FC236}">
              <a16:creationId xmlns:a16="http://schemas.microsoft.com/office/drawing/2014/main" id="{EAA13151-2139-48D7-8A62-E6FCDAEF9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35669</xdr:colOff>
      <xdr:row>2</xdr:row>
      <xdr:rowOff>0</xdr:rowOff>
    </xdr:from>
    <xdr:to>
      <xdr:col>21</xdr:col>
      <xdr:colOff>457201</xdr:colOff>
      <xdr:row>22</xdr:row>
      <xdr:rowOff>12700</xdr:rowOff>
    </xdr:to>
    <xdr:graphicFrame macro="">
      <xdr:nvGraphicFramePr>
        <xdr:cNvPr id="2" name="Chart 1">
          <a:extLst>
            <a:ext uri="{FF2B5EF4-FFF2-40B4-BE49-F238E27FC236}">
              <a16:creationId xmlns:a16="http://schemas.microsoft.com/office/drawing/2014/main" id="{E2473A07-1503-42B8-B35B-50189ED86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38101</xdr:colOff>
      <xdr:row>22</xdr:row>
      <xdr:rowOff>9979</xdr:rowOff>
    </xdr:from>
    <xdr:to>
      <xdr:col>21</xdr:col>
      <xdr:colOff>469901</xdr:colOff>
      <xdr:row>42</xdr:row>
      <xdr:rowOff>12700</xdr:rowOff>
    </xdr:to>
    <xdr:graphicFrame macro="">
      <xdr:nvGraphicFramePr>
        <xdr:cNvPr id="3" name="Chart 3">
          <a:extLst>
            <a:ext uri="{FF2B5EF4-FFF2-40B4-BE49-F238E27FC236}">
              <a16:creationId xmlns:a16="http://schemas.microsoft.com/office/drawing/2014/main" id="{72747101-85A1-4C05-9658-DD1644A10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22967</xdr:colOff>
      <xdr:row>42</xdr:row>
      <xdr:rowOff>26182</xdr:rowOff>
    </xdr:from>
    <xdr:to>
      <xdr:col>21</xdr:col>
      <xdr:colOff>457200</xdr:colOff>
      <xdr:row>62</xdr:row>
      <xdr:rowOff>50800</xdr:rowOff>
    </xdr:to>
    <xdr:graphicFrame macro="">
      <xdr:nvGraphicFramePr>
        <xdr:cNvPr id="4" name="Chart 4">
          <a:extLst>
            <a:ext uri="{FF2B5EF4-FFF2-40B4-BE49-F238E27FC236}">
              <a16:creationId xmlns:a16="http://schemas.microsoft.com/office/drawing/2014/main" id="{20081ACE-D9C4-40AE-9224-2925B5B75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AD%20Report%202027%20Transport%20Statistics%20Salford%202018%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Rail"/>
      <sheetName val="Summary ML"/>
      <sheetName val="Summary Key Centre"/>
      <sheetName val="Summary Road Casualties"/>
      <sheetName val="Table 1 Motorway Growth"/>
      <sheetName val="Table 2 A&amp;B Road Growth"/>
      <sheetName val="Table 3  Growth from 1993 "/>
      <sheetName val="Table 4  Vehicle KM"/>
      <sheetName val="Table 5  Traffic Composition"/>
      <sheetName val="Tabs 6 7 &amp; 8 Rail stations"/>
      <sheetName val="Table 9 ML B&amp;A Jan18 Wkday"/>
      <sheetName val="Table 10a I'bd Board Pre 0730"/>
      <sheetName val="Table 10b I'bd Board AM Peak"/>
      <sheetName val="Table 10c I'bd Board 0930-1330"/>
      <sheetName val="Table 10d I'bd Board  1330-1600"/>
      <sheetName val="Table 10e I'bd Board PM Peak"/>
      <sheetName val="Table 11a O'bd Alight Pre 0730"/>
      <sheetName val="Table 11b O'bd Alight AM Peak"/>
      <sheetName val="Table 11c O'bd Alight 930-1330"/>
      <sheetName val="Table 11d O'bd Alight 1330-1600"/>
      <sheetName val="Table 11e O'bd Alight PM Peak"/>
      <sheetName val="Key Centre Notes"/>
      <sheetName val="Cordon Map"/>
      <sheetName val="Table 12 Key Centre Surveys AM"/>
      <sheetName val="Table 13 Key Centre Surveys OP"/>
      <sheetName val="Table 14 Key Centre Surveys PM"/>
      <sheetName val="Table 15  KC Traffic Trend"/>
      <sheetName val="Tabs 16&amp;17 KC Car Occupancy"/>
      <sheetName val="Tab18 &amp; 19 Rail &amp; ML to KC"/>
      <sheetName val="Tabs 20 Walk to KC"/>
      <sheetName val="Table 21 KC Car&amp;Non-carTrips "/>
      <sheetName val="Table 22  LTP3 KSI Trend  "/>
      <sheetName val="Table 23 LTP3 KSI Rate Trend"/>
      <sheetName val="Tabs 24-27 Accidents"/>
      <sheetName val="Tabs 28 &amp; 29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B3">
            <v>1997</v>
          </cell>
          <cell r="I3">
            <v>3283</v>
          </cell>
          <cell r="R3">
            <v>2785</v>
          </cell>
        </row>
        <row r="4">
          <cell r="B4">
            <v>1998</v>
          </cell>
        </row>
        <row r="5">
          <cell r="B5">
            <v>1999</v>
          </cell>
        </row>
        <row r="6">
          <cell r="B6">
            <v>2000</v>
          </cell>
        </row>
        <row r="7">
          <cell r="B7">
            <v>2001</v>
          </cell>
          <cell r="I7">
            <v>2382</v>
          </cell>
          <cell r="R7">
            <v>2222</v>
          </cell>
        </row>
        <row r="8">
          <cell r="B8">
            <v>2002</v>
          </cell>
        </row>
        <row r="9">
          <cell r="B9">
            <v>2003</v>
          </cell>
        </row>
        <row r="10">
          <cell r="B10">
            <v>2004</v>
          </cell>
          <cell r="I10">
            <v>1663</v>
          </cell>
          <cell r="R10">
            <v>1962</v>
          </cell>
        </row>
        <row r="11">
          <cell r="B11">
            <v>2005</v>
          </cell>
        </row>
        <row r="12">
          <cell r="B12">
            <v>2006</v>
          </cell>
        </row>
        <row r="13">
          <cell r="B13">
            <v>2007</v>
          </cell>
          <cell r="I13">
            <v>1842</v>
          </cell>
          <cell r="R13">
            <v>1961</v>
          </cell>
        </row>
        <row r="14">
          <cell r="B14">
            <v>2008</v>
          </cell>
        </row>
        <row r="15">
          <cell r="B15">
            <v>2009</v>
          </cell>
          <cell r="I15">
            <v>1826</v>
          </cell>
          <cell r="R15">
            <v>1891</v>
          </cell>
        </row>
        <row r="16">
          <cell r="B16">
            <v>2010</v>
          </cell>
          <cell r="I16">
            <v>1679</v>
          </cell>
          <cell r="R16">
            <v>2024</v>
          </cell>
        </row>
        <row r="17">
          <cell r="B17">
            <v>2011</v>
          </cell>
          <cell r="I17">
            <v>1847</v>
          </cell>
          <cell r="R17">
            <v>2103</v>
          </cell>
        </row>
        <row r="18">
          <cell r="B18">
            <v>2012</v>
          </cell>
          <cell r="I18">
            <v>1602</v>
          </cell>
          <cell r="R18">
            <v>1918</v>
          </cell>
        </row>
        <row r="19">
          <cell r="B19">
            <v>2013</v>
          </cell>
          <cell r="I19">
            <v>1791</v>
          </cell>
          <cell r="R19">
            <v>1963</v>
          </cell>
        </row>
        <row r="20">
          <cell r="B20">
            <v>2014</v>
          </cell>
          <cell r="I20">
            <v>1701</v>
          </cell>
          <cell r="R20">
            <v>1809</v>
          </cell>
        </row>
        <row r="21">
          <cell r="B21">
            <v>2015</v>
          </cell>
          <cell r="I21">
            <v>1612</v>
          </cell>
          <cell r="R21">
            <v>1821</v>
          </cell>
        </row>
        <row r="22">
          <cell r="B22">
            <v>2016</v>
          </cell>
          <cell r="I22">
            <v>1771</v>
          </cell>
          <cell r="R22">
            <v>1844</v>
          </cell>
        </row>
        <row r="23">
          <cell r="B23">
            <v>2017</v>
          </cell>
          <cell r="I23">
            <v>1759</v>
          </cell>
          <cell r="R23">
            <v>1862</v>
          </cell>
        </row>
        <row r="24">
          <cell r="B24">
            <v>2018</v>
          </cell>
          <cell r="I24">
            <v>1821</v>
          </cell>
          <cell r="R24">
            <v>1962</v>
          </cell>
        </row>
        <row r="25">
          <cell r="B25">
            <v>2019</v>
          </cell>
          <cell r="I25">
            <v>1907</v>
          </cell>
          <cell r="R25">
            <v>1820</v>
          </cell>
        </row>
        <row r="27">
          <cell r="I27">
            <v>3064</v>
          </cell>
        </row>
        <row r="31">
          <cell r="I31">
            <v>2309</v>
          </cell>
        </row>
        <row r="34">
          <cell r="I34">
            <v>1963</v>
          </cell>
        </row>
        <row r="37">
          <cell r="I37">
            <v>1675</v>
          </cell>
        </row>
        <row r="39">
          <cell r="I39">
            <v>1695</v>
          </cell>
        </row>
        <row r="40">
          <cell r="I40">
            <v>1699</v>
          </cell>
        </row>
        <row r="41">
          <cell r="I41">
            <v>1827</v>
          </cell>
        </row>
        <row r="42">
          <cell r="I42">
            <v>1687</v>
          </cell>
        </row>
        <row r="43">
          <cell r="I43">
            <v>1647</v>
          </cell>
        </row>
        <row r="44">
          <cell r="I44">
            <v>1715</v>
          </cell>
        </row>
        <row r="45">
          <cell r="I45">
            <v>1556</v>
          </cell>
        </row>
        <row r="46">
          <cell r="I46">
            <v>1585</v>
          </cell>
        </row>
        <row r="47">
          <cell r="I47">
            <v>1754</v>
          </cell>
        </row>
        <row r="48">
          <cell r="I48">
            <v>1780</v>
          </cell>
        </row>
        <row r="49">
          <cell r="I49">
            <v>1816</v>
          </cell>
        </row>
      </sheetData>
      <sheetData sheetId="31"/>
      <sheetData sheetId="32"/>
      <sheetData sheetId="33"/>
      <sheetData sheetId="34">
        <row r="2">
          <cell r="F2" t="str">
            <v>Metrolink</v>
          </cell>
        </row>
        <row r="3">
          <cell r="B3">
            <v>2001</v>
          </cell>
          <cell r="C3">
            <v>2490</v>
          </cell>
          <cell r="D3">
            <v>706</v>
          </cell>
          <cell r="E3">
            <v>23</v>
          </cell>
          <cell r="F3">
            <v>54</v>
          </cell>
          <cell r="G3">
            <v>30</v>
          </cell>
          <cell r="H3">
            <v>855</v>
          </cell>
        </row>
        <row r="4">
          <cell r="B4">
            <v>2002</v>
          </cell>
        </row>
        <row r="5">
          <cell r="B5">
            <v>2003</v>
          </cell>
        </row>
        <row r="6">
          <cell r="B6">
            <v>2004</v>
          </cell>
          <cell r="C6">
            <v>1687</v>
          </cell>
          <cell r="D6">
            <v>900</v>
          </cell>
          <cell r="E6">
            <v>46</v>
          </cell>
          <cell r="F6">
            <v>88</v>
          </cell>
          <cell r="G6">
            <v>23</v>
          </cell>
          <cell r="H6">
            <v>855</v>
          </cell>
        </row>
        <row r="7">
          <cell r="B7">
            <v>2005</v>
          </cell>
        </row>
        <row r="8">
          <cell r="B8">
            <v>2006</v>
          </cell>
        </row>
        <row r="9">
          <cell r="B9">
            <v>2007</v>
          </cell>
          <cell r="C9">
            <v>1779</v>
          </cell>
          <cell r="D9">
            <v>1201</v>
          </cell>
          <cell r="E9">
            <v>37</v>
          </cell>
          <cell r="F9">
            <v>172</v>
          </cell>
          <cell r="G9">
            <v>41</v>
          </cell>
          <cell r="H9">
            <v>975</v>
          </cell>
        </row>
        <row r="10">
          <cell r="B10">
            <v>2008</v>
          </cell>
        </row>
        <row r="11">
          <cell r="B11">
            <v>2009</v>
          </cell>
          <cell r="C11">
            <v>1815</v>
          </cell>
          <cell r="D11">
            <v>983</v>
          </cell>
          <cell r="E11">
            <v>55</v>
          </cell>
          <cell r="F11">
            <v>115</v>
          </cell>
          <cell r="G11">
            <v>49</v>
          </cell>
          <cell r="H11">
            <v>990</v>
          </cell>
        </row>
        <row r="12">
          <cell r="B12">
            <v>2010</v>
          </cell>
          <cell r="C12">
            <v>1639.26</v>
          </cell>
          <cell r="D12">
            <v>876.10694521249354</v>
          </cell>
          <cell r="E12">
            <v>52</v>
          </cell>
          <cell r="F12">
            <v>110</v>
          </cell>
          <cell r="G12">
            <v>35</v>
          </cell>
          <cell r="H12">
            <v>1059</v>
          </cell>
        </row>
        <row r="13">
          <cell r="B13">
            <v>2011</v>
          </cell>
          <cell r="C13">
            <v>1760.8</v>
          </cell>
          <cell r="D13">
            <v>1153.3464912280701</v>
          </cell>
          <cell r="E13">
            <v>68</v>
          </cell>
          <cell r="F13">
            <v>131</v>
          </cell>
          <cell r="G13">
            <v>41</v>
          </cell>
          <cell r="H13">
            <v>1047</v>
          </cell>
        </row>
        <row r="14">
          <cell r="B14">
            <v>2012</v>
          </cell>
          <cell r="C14">
            <v>1599</v>
          </cell>
          <cell r="D14">
            <v>862.87719298245611</v>
          </cell>
          <cell r="E14">
            <v>70</v>
          </cell>
          <cell r="F14">
            <v>124</v>
          </cell>
          <cell r="G14">
            <v>60</v>
          </cell>
          <cell r="H14">
            <v>1091</v>
          </cell>
        </row>
        <row r="15">
          <cell r="B15">
            <v>2013</v>
          </cell>
          <cell r="C15">
            <v>1770</v>
          </cell>
          <cell r="D15">
            <v>738</v>
          </cell>
          <cell r="E15">
            <v>83</v>
          </cell>
          <cell r="F15">
            <v>78</v>
          </cell>
          <cell r="G15">
            <v>90</v>
          </cell>
          <cell r="H15">
            <v>1017</v>
          </cell>
        </row>
        <row r="16">
          <cell r="B16">
            <v>2014</v>
          </cell>
          <cell r="C16">
            <v>1712</v>
          </cell>
          <cell r="D16">
            <v>1123</v>
          </cell>
          <cell r="E16">
            <v>108</v>
          </cell>
          <cell r="F16">
            <v>88</v>
          </cell>
          <cell r="G16">
            <v>58</v>
          </cell>
          <cell r="H16">
            <v>971</v>
          </cell>
        </row>
        <row r="17">
          <cell r="B17">
            <v>2015</v>
          </cell>
          <cell r="C17">
            <v>1567.8237668526426</v>
          </cell>
          <cell r="D17">
            <v>1042</v>
          </cell>
          <cell r="E17">
            <v>77</v>
          </cell>
          <cell r="F17">
            <v>106</v>
          </cell>
          <cell r="G17">
            <v>56</v>
          </cell>
          <cell r="H17">
            <v>929</v>
          </cell>
        </row>
        <row r="18">
          <cell r="B18">
            <v>2016</v>
          </cell>
          <cell r="C18">
            <v>1711.8551493324935</v>
          </cell>
          <cell r="D18">
            <v>652</v>
          </cell>
          <cell r="E18">
            <v>102</v>
          </cell>
          <cell r="F18">
            <v>105</v>
          </cell>
          <cell r="G18">
            <v>74</v>
          </cell>
          <cell r="H18">
            <v>1131</v>
          </cell>
        </row>
        <row r="19">
          <cell r="B19">
            <v>2017</v>
          </cell>
          <cell r="C19">
            <v>1729.6742310357852</v>
          </cell>
          <cell r="D19">
            <v>1027.8834951456311</v>
          </cell>
          <cell r="E19">
            <v>100</v>
          </cell>
          <cell r="F19">
            <v>205</v>
          </cell>
          <cell r="G19">
            <v>73</v>
          </cell>
          <cell r="H19">
            <v>961</v>
          </cell>
        </row>
        <row r="20">
          <cell r="B20">
            <v>2018</v>
          </cell>
          <cell r="C20">
            <v>1754.2203410174795</v>
          </cell>
          <cell r="D20">
            <v>1086.0378787878788</v>
          </cell>
          <cell r="E20">
            <v>93</v>
          </cell>
          <cell r="F20">
            <v>112</v>
          </cell>
          <cell r="G20">
            <v>80</v>
          </cell>
          <cell r="H20">
            <v>1061</v>
          </cell>
        </row>
        <row r="21">
          <cell r="B21">
            <v>2019</v>
          </cell>
          <cell r="C21">
            <v>1948.4718741121555</v>
          </cell>
          <cell r="D21">
            <v>849.82828282828279</v>
          </cell>
          <cell r="E21">
            <v>79</v>
          </cell>
          <cell r="F21">
            <v>159</v>
          </cell>
          <cell r="G21">
            <v>89</v>
          </cell>
          <cell r="H21">
            <v>1241</v>
          </cell>
        </row>
        <row r="23">
          <cell r="B23">
            <v>2001</v>
          </cell>
          <cell r="C23">
            <v>2362</v>
          </cell>
          <cell r="D23">
            <v>717</v>
          </cell>
          <cell r="E23">
            <v>8</v>
          </cell>
          <cell r="F23">
            <v>73</v>
          </cell>
          <cell r="G23">
            <v>20</v>
          </cell>
          <cell r="H23">
            <v>1826</v>
          </cell>
        </row>
        <row r="24">
          <cell r="B24">
            <v>2002</v>
          </cell>
        </row>
        <row r="25">
          <cell r="B25">
            <v>2003</v>
          </cell>
        </row>
        <row r="26">
          <cell r="B26">
            <v>2004</v>
          </cell>
          <cell r="C26">
            <v>2367</v>
          </cell>
          <cell r="D26">
            <v>333</v>
          </cell>
          <cell r="E26">
            <v>12</v>
          </cell>
          <cell r="F26">
            <v>85</v>
          </cell>
          <cell r="G26">
            <v>19</v>
          </cell>
          <cell r="H26">
            <v>1826</v>
          </cell>
        </row>
        <row r="27">
          <cell r="B27">
            <v>2005</v>
          </cell>
        </row>
        <row r="28">
          <cell r="B28">
            <v>2006</v>
          </cell>
        </row>
        <row r="29">
          <cell r="B29">
            <v>2007</v>
          </cell>
          <cell r="C29">
            <v>2240</v>
          </cell>
          <cell r="D29">
            <v>903</v>
          </cell>
          <cell r="E29">
            <v>6</v>
          </cell>
          <cell r="F29">
            <v>117</v>
          </cell>
          <cell r="G29">
            <v>36</v>
          </cell>
          <cell r="H29">
            <v>1819</v>
          </cell>
        </row>
        <row r="30">
          <cell r="B30">
            <v>2008</v>
          </cell>
        </row>
        <row r="31">
          <cell r="B31">
            <v>2009</v>
          </cell>
          <cell r="C31">
            <v>2101.6799999999998</v>
          </cell>
          <cell r="D31">
            <v>751.68873239436618</v>
          </cell>
          <cell r="E31">
            <v>13</v>
          </cell>
          <cell r="F31">
            <v>124</v>
          </cell>
          <cell r="G31">
            <v>16</v>
          </cell>
          <cell r="H31">
            <v>1849</v>
          </cell>
        </row>
        <row r="32">
          <cell r="B32">
            <v>2010</v>
          </cell>
          <cell r="C32">
            <v>2277.8000000000002</v>
          </cell>
          <cell r="D32">
            <v>1028.7274725274726</v>
          </cell>
          <cell r="E32">
            <v>13</v>
          </cell>
          <cell r="F32">
            <v>105</v>
          </cell>
          <cell r="G32">
            <v>19</v>
          </cell>
          <cell r="H32">
            <v>1822</v>
          </cell>
        </row>
        <row r="33">
          <cell r="B33">
            <v>2011</v>
          </cell>
          <cell r="C33">
            <v>2360.96</v>
          </cell>
          <cell r="D33">
            <v>1134</v>
          </cell>
          <cell r="E33">
            <v>18</v>
          </cell>
          <cell r="F33">
            <v>163</v>
          </cell>
          <cell r="G33">
            <v>19</v>
          </cell>
          <cell r="H33">
            <v>1744</v>
          </cell>
        </row>
        <row r="34">
          <cell r="B34">
            <v>2012</v>
          </cell>
          <cell r="C34">
            <v>2259</v>
          </cell>
          <cell r="D34">
            <v>1066.6016260162601</v>
          </cell>
          <cell r="E34">
            <v>19</v>
          </cell>
          <cell r="F34">
            <v>120</v>
          </cell>
          <cell r="G34">
            <v>27</v>
          </cell>
          <cell r="H34">
            <v>1688</v>
          </cell>
        </row>
        <row r="35">
          <cell r="B35">
            <v>2013</v>
          </cell>
          <cell r="C35">
            <v>2315</v>
          </cell>
          <cell r="D35">
            <v>954.51401869158883</v>
          </cell>
          <cell r="E35">
            <v>5</v>
          </cell>
          <cell r="F35">
            <v>99</v>
          </cell>
          <cell r="G35">
            <v>40</v>
          </cell>
          <cell r="H35">
            <v>1553</v>
          </cell>
        </row>
        <row r="36">
          <cell r="B36">
            <v>2014</v>
          </cell>
          <cell r="C36">
            <v>2174</v>
          </cell>
          <cell r="D36">
            <v>1054.4144144144145</v>
          </cell>
          <cell r="E36">
            <v>21</v>
          </cell>
          <cell r="F36">
            <v>117</v>
          </cell>
          <cell r="G36">
            <v>37</v>
          </cell>
          <cell r="H36">
            <v>1831</v>
          </cell>
        </row>
        <row r="37">
          <cell r="B37">
            <v>2015</v>
          </cell>
          <cell r="C37">
            <v>2153.4293194227689</v>
          </cell>
          <cell r="D37">
            <v>845</v>
          </cell>
          <cell r="E37">
            <v>11</v>
          </cell>
          <cell r="F37">
            <v>101</v>
          </cell>
          <cell r="G37">
            <v>34</v>
          </cell>
          <cell r="H37">
            <v>1516</v>
          </cell>
        </row>
        <row r="38">
          <cell r="B38">
            <v>2016</v>
          </cell>
          <cell r="C38">
            <v>2071.1636905151154</v>
          </cell>
          <cell r="D38">
            <v>931</v>
          </cell>
          <cell r="E38">
            <v>5</v>
          </cell>
          <cell r="F38">
            <v>126</v>
          </cell>
          <cell r="G38">
            <v>31</v>
          </cell>
          <cell r="H38">
            <v>1571</v>
          </cell>
        </row>
        <row r="39">
          <cell r="B39">
            <v>2017</v>
          </cell>
          <cell r="C39">
            <v>2249.2019522047185</v>
          </cell>
          <cell r="D39">
            <v>1007.8378378378379</v>
          </cell>
          <cell r="E39">
            <v>13</v>
          </cell>
          <cell r="F39">
            <v>170</v>
          </cell>
          <cell r="G39">
            <v>13</v>
          </cell>
          <cell r="H39">
            <v>1176</v>
          </cell>
        </row>
        <row r="40">
          <cell r="B40">
            <v>2018</v>
          </cell>
          <cell r="C40">
            <v>2286.3034116921945</v>
          </cell>
          <cell r="D40">
            <v>1012.5621428194622</v>
          </cell>
          <cell r="E40">
            <v>17</v>
          </cell>
          <cell r="F40">
            <v>111</v>
          </cell>
          <cell r="G40">
            <v>31</v>
          </cell>
          <cell r="H40">
            <v>1353</v>
          </cell>
        </row>
        <row r="41">
          <cell r="B41">
            <v>2019</v>
          </cell>
          <cell r="C41">
            <v>2144.2901442753805</v>
          </cell>
          <cell r="D41">
            <v>792.77586206896558</v>
          </cell>
          <cell r="E41">
            <v>6</v>
          </cell>
          <cell r="F41">
            <v>145</v>
          </cell>
          <cell r="G41">
            <v>32</v>
          </cell>
          <cell r="H41">
            <v>1516</v>
          </cell>
        </row>
        <row r="43">
          <cell r="B43">
            <v>2001</v>
          </cell>
          <cell r="C43">
            <v>2715</v>
          </cell>
          <cell r="D43">
            <v>570</v>
          </cell>
          <cell r="E43">
            <v>43</v>
          </cell>
          <cell r="F43">
            <v>166</v>
          </cell>
          <cell r="G43">
            <v>39</v>
          </cell>
          <cell r="H43">
            <v>1251</v>
          </cell>
        </row>
        <row r="44">
          <cell r="B44">
            <v>2002</v>
          </cell>
        </row>
        <row r="45">
          <cell r="B45">
            <v>2003</v>
          </cell>
        </row>
        <row r="46">
          <cell r="B46">
            <v>2004</v>
          </cell>
          <cell r="C46">
            <v>2392</v>
          </cell>
          <cell r="D46">
            <v>680</v>
          </cell>
          <cell r="E46">
            <v>54</v>
          </cell>
          <cell r="F46">
            <v>221</v>
          </cell>
          <cell r="G46">
            <v>18</v>
          </cell>
          <cell r="H46">
            <v>1251</v>
          </cell>
        </row>
        <row r="47">
          <cell r="B47">
            <v>2005</v>
          </cell>
        </row>
        <row r="48">
          <cell r="B48">
            <v>2006</v>
          </cell>
        </row>
        <row r="49">
          <cell r="B49">
            <v>2007</v>
          </cell>
          <cell r="C49">
            <v>1893</v>
          </cell>
          <cell r="D49">
            <v>861</v>
          </cell>
          <cell r="E49">
            <v>40</v>
          </cell>
          <cell r="F49">
            <v>306</v>
          </cell>
          <cell r="G49">
            <v>41</v>
          </cell>
          <cell r="H49">
            <v>1301</v>
          </cell>
        </row>
        <row r="50">
          <cell r="B50">
            <v>2008</v>
          </cell>
        </row>
        <row r="51">
          <cell r="B51">
            <v>2009</v>
          </cell>
          <cell r="C51">
            <v>1969.11</v>
          </cell>
          <cell r="D51">
            <v>996.25598086124398</v>
          </cell>
          <cell r="E51">
            <v>41</v>
          </cell>
          <cell r="F51">
            <v>390</v>
          </cell>
          <cell r="G51">
            <v>53</v>
          </cell>
          <cell r="H51">
            <v>1287</v>
          </cell>
        </row>
        <row r="52">
          <cell r="B52">
            <v>2010</v>
          </cell>
          <cell r="C52">
            <v>1919.84</v>
          </cell>
          <cell r="D52">
            <v>1175.9402985074628</v>
          </cell>
          <cell r="E52">
            <v>41</v>
          </cell>
          <cell r="F52">
            <v>240</v>
          </cell>
          <cell r="G52">
            <v>56</v>
          </cell>
          <cell r="H52">
            <v>1393</v>
          </cell>
        </row>
        <row r="53">
          <cell r="B53">
            <v>2011</v>
          </cell>
          <cell r="C53">
            <v>1973.8200000000002</v>
          </cell>
          <cell r="D53">
            <v>1416.9023153569594</v>
          </cell>
          <cell r="E53">
            <v>51</v>
          </cell>
          <cell r="F53">
            <v>297</v>
          </cell>
          <cell r="G53">
            <v>56</v>
          </cell>
          <cell r="H53">
            <v>1420</v>
          </cell>
        </row>
        <row r="54">
          <cell r="B54">
            <v>2012</v>
          </cell>
          <cell r="C54">
            <v>1868</v>
          </cell>
          <cell r="D54">
            <v>1194</v>
          </cell>
          <cell r="E54">
            <v>57</v>
          </cell>
          <cell r="F54">
            <v>260</v>
          </cell>
          <cell r="G54">
            <v>85</v>
          </cell>
          <cell r="H54">
            <v>1349</v>
          </cell>
        </row>
        <row r="55">
          <cell r="B55">
            <v>2013</v>
          </cell>
          <cell r="C55">
            <v>1810</v>
          </cell>
          <cell r="D55">
            <v>1016.324074074074</v>
          </cell>
          <cell r="E55">
            <v>80</v>
          </cell>
          <cell r="F55">
            <v>261</v>
          </cell>
          <cell r="G55">
            <v>94</v>
          </cell>
          <cell r="H55">
            <v>1070</v>
          </cell>
        </row>
        <row r="56">
          <cell r="B56">
            <v>2014</v>
          </cell>
          <cell r="C56">
            <v>1939</v>
          </cell>
          <cell r="D56">
            <v>1114</v>
          </cell>
          <cell r="E56">
            <v>61</v>
          </cell>
          <cell r="F56">
            <v>356</v>
          </cell>
          <cell r="G56">
            <v>65</v>
          </cell>
          <cell r="H56">
            <v>1390</v>
          </cell>
        </row>
        <row r="57">
          <cell r="B57">
            <v>2015</v>
          </cell>
          <cell r="C57">
            <v>1667.3698687190983</v>
          </cell>
          <cell r="D57">
            <v>954</v>
          </cell>
          <cell r="E57">
            <v>21</v>
          </cell>
          <cell r="F57">
            <v>458</v>
          </cell>
          <cell r="G57">
            <v>86</v>
          </cell>
          <cell r="H57">
            <v>965</v>
          </cell>
        </row>
        <row r="58">
          <cell r="B58">
            <v>2016</v>
          </cell>
          <cell r="C58">
            <v>1607.902465641861</v>
          </cell>
          <cell r="D58">
            <v>803</v>
          </cell>
          <cell r="E58">
            <v>86</v>
          </cell>
          <cell r="F58">
            <v>353</v>
          </cell>
          <cell r="G58">
            <v>84</v>
          </cell>
          <cell r="H58">
            <v>1135</v>
          </cell>
        </row>
        <row r="59">
          <cell r="B59">
            <v>2017</v>
          </cell>
          <cell r="C59">
            <v>1893.2217404493006</v>
          </cell>
          <cell r="D59">
            <v>902.30208333333337</v>
          </cell>
          <cell r="E59">
            <v>75</v>
          </cell>
          <cell r="F59">
            <v>457</v>
          </cell>
          <cell r="G59">
            <v>93</v>
          </cell>
          <cell r="H59">
            <v>1115</v>
          </cell>
        </row>
        <row r="60">
          <cell r="B60">
            <v>2018</v>
          </cell>
          <cell r="C60">
            <v>2043.571799620705</v>
          </cell>
          <cell r="D60">
            <v>913.20404411764707</v>
          </cell>
          <cell r="E60">
            <v>73</v>
          </cell>
          <cell r="F60">
            <v>370</v>
          </cell>
          <cell r="G60">
            <v>93</v>
          </cell>
          <cell r="H60">
            <v>1246</v>
          </cell>
        </row>
        <row r="61">
          <cell r="B61">
            <v>2019</v>
          </cell>
          <cell r="C61">
            <v>1949.1880801469706</v>
          </cell>
          <cell r="D61">
            <v>933.42857142857144</v>
          </cell>
          <cell r="E61">
            <v>61</v>
          </cell>
          <cell r="F61">
            <v>489</v>
          </cell>
          <cell r="G61">
            <v>136</v>
          </cell>
          <cell r="H61">
            <v>1265</v>
          </cell>
        </row>
      </sheetData>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2092-C848-4140-BD9A-1F284A11BE50}">
  <sheetPr>
    <pageSetUpPr fitToPage="1"/>
  </sheetPr>
  <dimension ref="A1:K10"/>
  <sheetViews>
    <sheetView tabSelected="1" zoomScale="75" zoomScaleNormal="75" workbookViewId="0">
      <selection activeCell="Y9" sqref="Y9"/>
    </sheetView>
  </sheetViews>
  <sheetFormatPr defaultColWidth="9.140625" defaultRowHeight="12.75" x14ac:dyDescent="0.2"/>
  <cols>
    <col min="1" max="8" width="9.140625" style="2"/>
    <col min="9" max="9" width="9" style="2" customWidth="1"/>
    <col min="10" max="11" width="9.140625" style="2" hidden="1" customWidth="1"/>
    <col min="12" max="16384" width="9.140625" style="2"/>
  </cols>
  <sheetData>
    <row r="1" spans="1:11" x14ac:dyDescent="0.2">
      <c r="A1" s="1" t="s">
        <v>0</v>
      </c>
    </row>
    <row r="2" spans="1:11" ht="104.25" customHeight="1" x14ac:dyDescent="0.2">
      <c r="A2" s="3" t="s">
        <v>1</v>
      </c>
      <c r="B2" s="4"/>
      <c r="C2" s="4"/>
      <c r="D2" s="4"/>
      <c r="E2" s="4"/>
      <c r="F2" s="4"/>
      <c r="G2" s="4"/>
      <c r="H2" s="4"/>
      <c r="I2" s="4"/>
      <c r="J2" s="4"/>
      <c r="K2" s="4"/>
    </row>
    <row r="3" spans="1:11" ht="27" customHeight="1" x14ac:dyDescent="0.2">
      <c r="A3" s="3" t="s">
        <v>2</v>
      </c>
      <c r="B3" s="4"/>
      <c r="C3" s="4"/>
      <c r="D3" s="4"/>
      <c r="E3" s="4"/>
      <c r="F3" s="4"/>
      <c r="G3" s="4"/>
      <c r="H3" s="4"/>
      <c r="I3" s="4"/>
      <c r="J3" s="4"/>
      <c r="K3" s="4"/>
    </row>
    <row r="4" spans="1:11" ht="84" customHeight="1" x14ac:dyDescent="0.2">
      <c r="A4" s="3" t="s">
        <v>3</v>
      </c>
      <c r="B4" s="4"/>
      <c r="C4" s="4"/>
      <c r="D4" s="4"/>
      <c r="E4" s="4"/>
      <c r="F4" s="4"/>
      <c r="G4" s="4"/>
      <c r="H4" s="4"/>
      <c r="I4" s="4"/>
      <c r="J4" s="4"/>
      <c r="K4" s="4"/>
    </row>
    <row r="5" spans="1:11" ht="26.25" customHeight="1" x14ac:dyDescent="0.25">
      <c r="A5" s="5" t="s">
        <v>4</v>
      </c>
      <c r="B5" s="6"/>
      <c r="C5" s="6"/>
      <c r="D5" s="6"/>
      <c r="E5" s="6"/>
      <c r="F5" s="6"/>
      <c r="G5" s="6"/>
      <c r="H5" s="6"/>
      <c r="I5" s="6"/>
      <c r="J5" s="6"/>
      <c r="K5" s="6"/>
    </row>
    <row r="7" spans="1:11" ht="15" x14ac:dyDescent="0.25">
      <c r="A7" s="7" t="s">
        <v>5</v>
      </c>
      <c r="B7" s="8"/>
      <c r="C7" s="8"/>
      <c r="D7" s="8"/>
      <c r="E7" s="8"/>
      <c r="F7" s="8"/>
      <c r="G7" s="8"/>
      <c r="H7" s="8"/>
      <c r="I7" s="8"/>
    </row>
    <row r="8" spans="1:11" ht="18.75" customHeight="1" x14ac:dyDescent="0.25">
      <c r="A8" s="9" t="s">
        <v>6</v>
      </c>
      <c r="B8" s="8"/>
      <c r="C8" s="8"/>
      <c r="D8" s="8"/>
      <c r="E8" s="8"/>
      <c r="F8" s="8"/>
      <c r="G8" s="8"/>
      <c r="H8" s="8"/>
      <c r="I8" s="8"/>
    </row>
    <row r="9" spans="1:11" x14ac:dyDescent="0.2">
      <c r="A9" s="10" t="s">
        <v>7</v>
      </c>
      <c r="B9" s="10"/>
      <c r="C9" s="10"/>
      <c r="D9" s="10"/>
      <c r="E9" s="10"/>
      <c r="F9" s="10"/>
      <c r="G9" s="10"/>
      <c r="H9" s="10"/>
      <c r="I9" s="10"/>
    </row>
    <row r="10" spans="1:11" ht="17.25" customHeight="1" x14ac:dyDescent="0.2">
      <c r="A10" s="10"/>
      <c r="B10" s="10"/>
      <c r="C10" s="10"/>
      <c r="D10" s="10"/>
      <c r="E10" s="10"/>
      <c r="F10" s="10"/>
      <c r="G10" s="10"/>
      <c r="H10" s="10"/>
      <c r="I10" s="10"/>
    </row>
  </sheetData>
  <mergeCells count="5">
    <mergeCell ref="A2:K2"/>
    <mergeCell ref="A3:K3"/>
    <mergeCell ref="A4:K4"/>
    <mergeCell ref="A5:K5"/>
    <mergeCell ref="A9:I10"/>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No.2027 Transport Statistics Salford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9A808-7A2C-4916-8351-3132C8F8B542}">
  <sheetPr>
    <pageSetUpPr fitToPage="1"/>
  </sheetPr>
  <dimension ref="A1:AG97"/>
  <sheetViews>
    <sheetView zoomScale="65" zoomScaleNormal="65" zoomScalePageLayoutView="50" workbookViewId="0">
      <selection activeCell="Y9" sqref="Y9"/>
    </sheetView>
  </sheetViews>
  <sheetFormatPr defaultColWidth="8.85546875" defaultRowHeight="15" x14ac:dyDescent="0.25"/>
  <cols>
    <col min="1" max="1" width="13.28515625" style="164" customWidth="1"/>
    <col min="2" max="3" width="13.85546875" style="164" customWidth="1"/>
    <col min="4" max="5" width="8.85546875" style="164" customWidth="1"/>
    <col min="6" max="6" width="10" style="164" bestFit="1" customWidth="1"/>
    <col min="7" max="9" width="8.85546875" style="164" customWidth="1"/>
    <col min="10" max="10" width="8.42578125" style="164" customWidth="1"/>
    <col min="11" max="11" width="9.140625" style="164" customWidth="1"/>
    <col min="12" max="16384" width="8.85546875" style="164"/>
  </cols>
  <sheetData>
    <row r="1" spans="1:33" ht="16.5" thickTop="1" thickBot="1" x14ac:dyDescent="0.3">
      <c r="A1" s="161" t="s">
        <v>85</v>
      </c>
      <c r="B1" s="162"/>
      <c r="C1" s="162"/>
      <c r="D1" s="162"/>
      <c r="E1" s="162"/>
      <c r="F1" s="162"/>
      <c r="G1" s="162"/>
      <c r="H1" s="162"/>
      <c r="I1" s="162"/>
      <c r="J1" s="162"/>
      <c r="K1" s="163"/>
    </row>
    <row r="2" spans="1:33" ht="30.75" thickBot="1" x14ac:dyDescent="0.3">
      <c r="A2" s="165" t="s">
        <v>53</v>
      </c>
      <c r="B2" s="166" t="s">
        <v>77</v>
      </c>
      <c r="C2" s="167" t="s">
        <v>86</v>
      </c>
      <c r="D2" s="168" t="s">
        <v>87</v>
      </c>
      <c r="E2" s="168" t="s">
        <v>88</v>
      </c>
      <c r="F2" s="167" t="s">
        <v>89</v>
      </c>
      <c r="G2" s="168" t="s">
        <v>90</v>
      </c>
      <c r="H2" s="167" t="s">
        <v>20</v>
      </c>
      <c r="I2" s="166" t="s">
        <v>42</v>
      </c>
      <c r="J2" s="169" t="s">
        <v>91</v>
      </c>
      <c r="K2" s="170" t="s">
        <v>92</v>
      </c>
    </row>
    <row r="3" spans="1:33" x14ac:dyDescent="0.25">
      <c r="A3" s="171" t="s">
        <v>60</v>
      </c>
      <c r="B3" s="172">
        <v>2001</v>
      </c>
      <c r="C3" s="173">
        <v>2490</v>
      </c>
      <c r="D3" s="174">
        <v>706</v>
      </c>
      <c r="E3" s="174">
        <v>23</v>
      </c>
      <c r="F3" s="175">
        <v>54</v>
      </c>
      <c r="G3" s="174">
        <v>30</v>
      </c>
      <c r="H3" s="175">
        <v>855</v>
      </c>
      <c r="I3" s="176">
        <f>SUM(C3:H3)</f>
        <v>4158</v>
      </c>
      <c r="J3" s="177">
        <f t="shared" ref="J3" si="0">(C3/I3)*100</f>
        <v>59.884559884559884</v>
      </c>
      <c r="K3" s="178">
        <f t="shared" ref="K3" si="1">((I3-C3)/I3)*100</f>
        <v>40.115440115440116</v>
      </c>
      <c r="M3" s="179"/>
      <c r="N3" s="179"/>
    </row>
    <row r="4" spans="1:33" x14ac:dyDescent="0.25">
      <c r="A4" s="180"/>
      <c r="B4" s="172">
        <v>2002</v>
      </c>
      <c r="C4" s="181"/>
      <c r="D4" s="176"/>
      <c r="E4" s="176"/>
      <c r="F4" s="182"/>
      <c r="G4" s="176"/>
      <c r="H4" s="182"/>
      <c r="I4" s="176"/>
      <c r="J4" s="177"/>
      <c r="K4" s="178"/>
      <c r="M4" s="179"/>
      <c r="N4" s="179"/>
    </row>
    <row r="5" spans="1:33" x14ac:dyDescent="0.25">
      <c r="A5" s="180"/>
      <c r="B5" s="172">
        <v>2003</v>
      </c>
      <c r="C5" s="181"/>
      <c r="D5" s="176"/>
      <c r="E5" s="176"/>
      <c r="F5" s="182"/>
      <c r="G5" s="176"/>
      <c r="H5" s="182"/>
      <c r="I5" s="176"/>
      <c r="J5" s="177"/>
      <c r="K5" s="178"/>
      <c r="M5" s="179"/>
      <c r="N5" s="179"/>
    </row>
    <row r="6" spans="1:33" x14ac:dyDescent="0.25">
      <c r="A6" s="183"/>
      <c r="B6" s="184">
        <v>2004</v>
      </c>
      <c r="C6" s="185">
        <v>1687</v>
      </c>
      <c r="D6" s="186">
        <v>900</v>
      </c>
      <c r="E6" s="186">
        <v>46</v>
      </c>
      <c r="F6" s="187">
        <v>88</v>
      </c>
      <c r="G6" s="186">
        <v>23</v>
      </c>
      <c r="H6" s="187">
        <v>855</v>
      </c>
      <c r="I6" s="186">
        <f t="shared" ref="I6:I17" si="2">SUM(C6:H6)</f>
        <v>3599</v>
      </c>
      <c r="J6" s="188">
        <f t="shared" ref="J6:J17" si="3">(C6/I6)*100</f>
        <v>46.874131703250903</v>
      </c>
      <c r="K6" s="189">
        <f t="shared" ref="K6:K17" si="4">((I6-C6)/I6)*100</f>
        <v>53.125868296749104</v>
      </c>
      <c r="M6" s="179"/>
      <c r="N6" s="179"/>
    </row>
    <row r="7" spans="1:33" x14ac:dyDescent="0.25">
      <c r="A7" s="183"/>
      <c r="B7" s="184">
        <v>2005</v>
      </c>
      <c r="C7" s="185"/>
      <c r="D7" s="186"/>
      <c r="E7" s="186"/>
      <c r="F7" s="187"/>
      <c r="G7" s="186"/>
      <c r="H7" s="187"/>
      <c r="I7" s="186"/>
      <c r="J7" s="188"/>
      <c r="K7" s="189"/>
      <c r="M7" s="179"/>
      <c r="N7" s="179"/>
    </row>
    <row r="8" spans="1:33" x14ac:dyDescent="0.25">
      <c r="A8" s="183"/>
      <c r="B8" s="184">
        <v>2006</v>
      </c>
      <c r="C8" s="185"/>
      <c r="D8" s="186"/>
      <c r="E8" s="186"/>
      <c r="F8" s="187"/>
      <c r="G8" s="186"/>
      <c r="H8" s="187"/>
      <c r="I8" s="186"/>
      <c r="J8" s="188"/>
      <c r="K8" s="189"/>
      <c r="M8" s="179"/>
      <c r="N8" s="179"/>
      <c r="AF8" s="190"/>
      <c r="AG8" s="190"/>
    </row>
    <row r="9" spans="1:33" x14ac:dyDescent="0.25">
      <c r="A9" s="183"/>
      <c r="B9" s="184">
        <v>2007</v>
      </c>
      <c r="C9" s="185">
        <v>1779</v>
      </c>
      <c r="D9" s="186">
        <v>1201</v>
      </c>
      <c r="E9" s="186">
        <v>37</v>
      </c>
      <c r="F9" s="185">
        <v>172</v>
      </c>
      <c r="G9" s="186">
        <v>41</v>
      </c>
      <c r="H9" s="185">
        <v>975</v>
      </c>
      <c r="I9" s="186">
        <f t="shared" si="2"/>
        <v>4205</v>
      </c>
      <c r="J9" s="188">
        <f t="shared" si="3"/>
        <v>42.306777645659928</v>
      </c>
      <c r="K9" s="189">
        <f t="shared" si="4"/>
        <v>57.693222354340065</v>
      </c>
      <c r="M9" s="179"/>
      <c r="N9" s="179"/>
      <c r="Y9" s="191"/>
      <c r="Z9" s="191"/>
      <c r="AA9" s="191"/>
      <c r="AB9" s="191"/>
      <c r="AC9" s="191"/>
      <c r="AD9" s="191"/>
      <c r="AE9" s="191"/>
      <c r="AF9" s="191"/>
      <c r="AG9" s="191"/>
    </row>
    <row r="10" spans="1:33" x14ac:dyDescent="0.25">
      <c r="A10" s="183"/>
      <c r="B10" s="184">
        <v>2008</v>
      </c>
      <c r="C10" s="185"/>
      <c r="D10" s="186"/>
      <c r="E10" s="186"/>
      <c r="F10" s="185"/>
      <c r="G10" s="186"/>
      <c r="H10" s="185"/>
      <c r="I10" s="186"/>
      <c r="J10" s="188"/>
      <c r="K10" s="189"/>
      <c r="M10" s="179"/>
      <c r="N10" s="179"/>
    </row>
    <row r="11" spans="1:33" ht="13.5" customHeight="1" x14ac:dyDescent="0.25">
      <c r="A11" s="183"/>
      <c r="B11" s="184">
        <v>2009</v>
      </c>
      <c r="C11" s="185">
        <v>1815</v>
      </c>
      <c r="D11" s="186">
        <v>983</v>
      </c>
      <c r="E11" s="186">
        <v>55</v>
      </c>
      <c r="F11" s="185">
        <v>115</v>
      </c>
      <c r="G11" s="186">
        <v>49</v>
      </c>
      <c r="H11" s="185">
        <v>990</v>
      </c>
      <c r="I11" s="186">
        <f t="shared" si="2"/>
        <v>4007</v>
      </c>
      <c r="J11" s="188">
        <f t="shared" si="3"/>
        <v>45.295732468180681</v>
      </c>
      <c r="K11" s="189">
        <f t="shared" si="4"/>
        <v>54.704267531819319</v>
      </c>
      <c r="M11" s="179"/>
      <c r="N11" s="179"/>
    </row>
    <row r="12" spans="1:33" ht="14.25" customHeight="1" x14ac:dyDescent="0.25">
      <c r="A12" s="183"/>
      <c r="B12" s="184">
        <v>2010</v>
      </c>
      <c r="C12" s="185">
        <v>1639.26</v>
      </c>
      <c r="D12" s="186">
        <v>876.10694521249354</v>
      </c>
      <c r="E12" s="186">
        <v>52</v>
      </c>
      <c r="F12" s="187">
        <v>110</v>
      </c>
      <c r="G12" s="186">
        <v>35</v>
      </c>
      <c r="H12" s="187">
        <v>1059</v>
      </c>
      <c r="I12" s="186">
        <f t="shared" si="2"/>
        <v>3771.3669452124936</v>
      </c>
      <c r="J12" s="188">
        <f t="shared" si="3"/>
        <v>43.465937518515254</v>
      </c>
      <c r="K12" s="189">
        <f t="shared" si="4"/>
        <v>56.534062481484746</v>
      </c>
      <c r="M12" s="179"/>
      <c r="N12" s="179"/>
    </row>
    <row r="13" spans="1:33" x14ac:dyDescent="0.25">
      <c r="A13" s="192"/>
      <c r="B13" s="193">
        <v>2011</v>
      </c>
      <c r="C13" s="194">
        <v>1760.8</v>
      </c>
      <c r="D13" s="195">
        <v>1153.3464912280701</v>
      </c>
      <c r="E13" s="195">
        <v>68</v>
      </c>
      <c r="F13" s="196">
        <v>131</v>
      </c>
      <c r="G13" s="195">
        <v>41</v>
      </c>
      <c r="H13" s="196">
        <v>1047</v>
      </c>
      <c r="I13" s="195">
        <f t="shared" si="2"/>
        <v>4201.1464912280699</v>
      </c>
      <c r="J13" s="197">
        <f t="shared" si="3"/>
        <v>41.912368532649921</v>
      </c>
      <c r="K13" s="198">
        <f t="shared" si="4"/>
        <v>58.087631467350079</v>
      </c>
      <c r="M13" s="179"/>
      <c r="N13" s="179"/>
    </row>
    <row r="14" spans="1:33" x14ac:dyDescent="0.25">
      <c r="A14" s="192"/>
      <c r="B14" s="193">
        <v>2012</v>
      </c>
      <c r="C14" s="194">
        <v>1599</v>
      </c>
      <c r="D14" s="195">
        <v>862.87719298245611</v>
      </c>
      <c r="E14" s="195">
        <v>70</v>
      </c>
      <c r="F14" s="196">
        <v>124</v>
      </c>
      <c r="G14" s="195">
        <v>60</v>
      </c>
      <c r="H14" s="196">
        <v>1091</v>
      </c>
      <c r="I14" s="195">
        <f t="shared" si="2"/>
        <v>3806.8771929824561</v>
      </c>
      <c r="J14" s="197">
        <f t="shared" si="3"/>
        <v>42.002930983630733</v>
      </c>
      <c r="K14" s="198">
        <f t="shared" si="4"/>
        <v>57.997069016369259</v>
      </c>
      <c r="M14" s="179"/>
      <c r="N14" s="179"/>
    </row>
    <row r="15" spans="1:33" x14ac:dyDescent="0.25">
      <c r="A15" s="192"/>
      <c r="B15" s="193">
        <v>2013</v>
      </c>
      <c r="C15" s="194">
        <v>1770</v>
      </c>
      <c r="D15" s="195">
        <v>738</v>
      </c>
      <c r="E15" s="195">
        <v>83</v>
      </c>
      <c r="F15" s="196">
        <v>78</v>
      </c>
      <c r="G15" s="195">
        <v>90</v>
      </c>
      <c r="H15" s="196">
        <v>1017</v>
      </c>
      <c r="I15" s="195">
        <f t="shared" si="2"/>
        <v>3776</v>
      </c>
      <c r="J15" s="197">
        <f t="shared" si="3"/>
        <v>46.875</v>
      </c>
      <c r="K15" s="198">
        <f t="shared" si="4"/>
        <v>53.125</v>
      </c>
      <c r="M15" s="179"/>
      <c r="N15" s="179"/>
    </row>
    <row r="16" spans="1:33" x14ac:dyDescent="0.25">
      <c r="A16" s="192"/>
      <c r="B16" s="199">
        <v>2014</v>
      </c>
      <c r="C16" s="194">
        <v>1712</v>
      </c>
      <c r="D16" s="195">
        <v>1123</v>
      </c>
      <c r="E16" s="195">
        <v>108</v>
      </c>
      <c r="F16" s="196">
        <v>88</v>
      </c>
      <c r="G16" s="195">
        <v>58</v>
      </c>
      <c r="H16" s="196">
        <v>971</v>
      </c>
      <c r="I16" s="195">
        <f t="shared" si="2"/>
        <v>4060</v>
      </c>
      <c r="J16" s="197">
        <f t="shared" si="3"/>
        <v>42.167487684729068</v>
      </c>
      <c r="K16" s="198">
        <f t="shared" si="4"/>
        <v>57.832512315270932</v>
      </c>
      <c r="M16" s="179"/>
      <c r="N16" s="179"/>
    </row>
    <row r="17" spans="1:14" x14ac:dyDescent="0.25">
      <c r="A17" s="192"/>
      <c r="B17" s="200">
        <v>2015</v>
      </c>
      <c r="C17" s="194">
        <v>1567.8237668526426</v>
      </c>
      <c r="D17" s="195">
        <v>1042</v>
      </c>
      <c r="E17" s="195">
        <v>77</v>
      </c>
      <c r="F17" s="196">
        <v>106</v>
      </c>
      <c r="G17" s="195">
        <v>56</v>
      </c>
      <c r="H17" s="196">
        <v>929</v>
      </c>
      <c r="I17" s="195">
        <f t="shared" si="2"/>
        <v>3777.8237668526426</v>
      </c>
      <c r="J17" s="197">
        <f t="shared" si="3"/>
        <v>41.500712145681121</v>
      </c>
      <c r="K17" s="198">
        <f t="shared" si="4"/>
        <v>58.499287854318879</v>
      </c>
      <c r="M17" s="179"/>
      <c r="N17" s="179"/>
    </row>
    <row r="18" spans="1:14" x14ac:dyDescent="0.25">
      <c r="A18" s="192"/>
      <c r="B18" s="200">
        <v>2016</v>
      </c>
      <c r="C18" s="194">
        <v>1711.8551493324935</v>
      </c>
      <c r="D18" s="195">
        <v>652</v>
      </c>
      <c r="E18" s="195">
        <v>102</v>
      </c>
      <c r="F18" s="196">
        <v>105</v>
      </c>
      <c r="G18" s="195">
        <v>74</v>
      </c>
      <c r="H18" s="196">
        <v>1131</v>
      </c>
      <c r="I18" s="195">
        <v>3775.8551493324935</v>
      </c>
      <c r="J18" s="197">
        <v>45.336886125918262</v>
      </c>
      <c r="K18" s="198">
        <v>54.663113874081738</v>
      </c>
      <c r="M18" s="179"/>
      <c r="N18" s="179"/>
    </row>
    <row r="19" spans="1:14" x14ac:dyDescent="0.25">
      <c r="A19" s="192"/>
      <c r="B19" s="200">
        <v>2017</v>
      </c>
      <c r="C19" s="194">
        <v>1729.6742310357852</v>
      </c>
      <c r="D19" s="195">
        <v>1027.8834951456311</v>
      </c>
      <c r="E19" s="195">
        <v>100</v>
      </c>
      <c r="F19" s="196">
        <v>205</v>
      </c>
      <c r="G19" s="195">
        <v>73</v>
      </c>
      <c r="H19" s="196">
        <v>961</v>
      </c>
      <c r="I19" s="195">
        <v>4096.557726181416</v>
      </c>
      <c r="J19" s="197">
        <v>42.222625595663011</v>
      </c>
      <c r="K19" s="198">
        <v>57.777374404336989</v>
      </c>
      <c r="M19" s="179"/>
      <c r="N19" s="179"/>
    </row>
    <row r="20" spans="1:14" x14ac:dyDescent="0.25">
      <c r="A20" s="192"/>
      <c r="B20" s="200">
        <v>2018</v>
      </c>
      <c r="C20" s="194">
        <v>1754.2203410174795</v>
      </c>
      <c r="D20" s="195">
        <v>1086.0378787878788</v>
      </c>
      <c r="E20" s="195">
        <v>93</v>
      </c>
      <c r="F20" s="196">
        <v>112</v>
      </c>
      <c r="G20" s="195">
        <v>80</v>
      </c>
      <c r="H20" s="196">
        <v>1061</v>
      </c>
      <c r="I20" s="195">
        <v>4186.2582198053587</v>
      </c>
      <c r="J20" s="197">
        <v>41.904255516733087</v>
      </c>
      <c r="K20" s="198">
        <v>58.095744483266898</v>
      </c>
      <c r="M20" s="179"/>
      <c r="N20" s="179"/>
    </row>
    <row r="21" spans="1:14" ht="15.75" thickBot="1" x14ac:dyDescent="0.3">
      <c r="A21" s="192"/>
      <c r="B21" s="201">
        <v>2019</v>
      </c>
      <c r="C21" s="202">
        <v>1948.4718741121555</v>
      </c>
      <c r="D21" s="203">
        <v>849.82828282828279</v>
      </c>
      <c r="E21" s="203">
        <v>79</v>
      </c>
      <c r="F21" s="204">
        <v>159</v>
      </c>
      <c r="G21" s="203">
        <v>89</v>
      </c>
      <c r="H21" s="204">
        <v>1241</v>
      </c>
      <c r="I21" s="203">
        <v>4366.3001569404387</v>
      </c>
      <c r="J21" s="205">
        <v>44.625238853883374</v>
      </c>
      <c r="K21" s="206">
        <v>55.374761146116626</v>
      </c>
      <c r="M21" s="179"/>
      <c r="N21" s="179"/>
    </row>
    <row r="22" spans="1:14" ht="15.75" thickBot="1" x14ac:dyDescent="0.3">
      <c r="A22" s="207"/>
      <c r="B22" s="208" t="s">
        <v>93</v>
      </c>
      <c r="C22" s="209">
        <f t="shared" ref="C22:I22" si="5">C21/C3</f>
        <v>0.78251882494464076</v>
      </c>
      <c r="D22" s="209">
        <f t="shared" si="5"/>
        <v>1.2037227802100323</v>
      </c>
      <c r="E22" s="209">
        <f t="shared" si="5"/>
        <v>3.4347826086956523</v>
      </c>
      <c r="F22" s="209">
        <f t="shared" si="5"/>
        <v>2.9444444444444446</v>
      </c>
      <c r="G22" s="209">
        <f t="shared" si="5"/>
        <v>2.9666666666666668</v>
      </c>
      <c r="H22" s="209">
        <f t="shared" si="5"/>
        <v>1.4514619883040936</v>
      </c>
      <c r="I22" s="209">
        <f t="shared" si="5"/>
        <v>1.0500962378404133</v>
      </c>
      <c r="J22" s="209"/>
      <c r="K22" s="210"/>
    </row>
    <row r="23" spans="1:14" x14ac:dyDescent="0.25">
      <c r="A23" s="211" t="s">
        <v>61</v>
      </c>
      <c r="B23" s="172">
        <v>2001</v>
      </c>
      <c r="C23" s="173">
        <v>2362</v>
      </c>
      <c r="D23" s="174">
        <v>717</v>
      </c>
      <c r="E23" s="174">
        <v>8</v>
      </c>
      <c r="F23" s="175">
        <v>73</v>
      </c>
      <c r="G23" s="174">
        <v>20</v>
      </c>
      <c r="H23" s="175">
        <v>1826</v>
      </c>
      <c r="I23" s="176">
        <f t="shared" ref="I23:I37" si="6">SUM(C23:H23)</f>
        <v>5006</v>
      </c>
      <c r="J23" s="177">
        <f t="shared" ref="J23:J37" si="7">(C23/I23)*100</f>
        <v>47.18337994406712</v>
      </c>
      <c r="K23" s="178">
        <f t="shared" ref="K23:K37" si="8">((I23-C23)/I23)*100</f>
        <v>52.816620055932887</v>
      </c>
      <c r="M23" s="179"/>
      <c r="N23" s="179"/>
    </row>
    <row r="24" spans="1:14" x14ac:dyDescent="0.25">
      <c r="A24" s="211"/>
      <c r="B24" s="172">
        <v>2002</v>
      </c>
      <c r="C24" s="181"/>
      <c r="D24" s="176"/>
      <c r="E24" s="176"/>
      <c r="F24" s="182"/>
      <c r="G24" s="176"/>
      <c r="H24" s="182"/>
      <c r="I24" s="176"/>
      <c r="J24" s="177"/>
      <c r="K24" s="178"/>
      <c r="M24" s="179"/>
      <c r="N24" s="179"/>
    </row>
    <row r="25" spans="1:14" x14ac:dyDescent="0.25">
      <c r="A25" s="211"/>
      <c r="B25" s="172">
        <v>2003</v>
      </c>
      <c r="C25" s="181"/>
      <c r="D25" s="176"/>
      <c r="E25" s="176"/>
      <c r="F25" s="182"/>
      <c r="G25" s="176"/>
      <c r="H25" s="182"/>
      <c r="I25" s="176"/>
      <c r="J25" s="177"/>
      <c r="K25" s="178"/>
      <c r="M25" s="179"/>
      <c r="N25" s="179"/>
    </row>
    <row r="26" spans="1:14" x14ac:dyDescent="0.25">
      <c r="A26" s="212"/>
      <c r="B26" s="184">
        <v>2004</v>
      </c>
      <c r="C26" s="185">
        <v>2367</v>
      </c>
      <c r="D26" s="186">
        <v>333</v>
      </c>
      <c r="E26" s="186">
        <v>12</v>
      </c>
      <c r="F26" s="187">
        <v>85</v>
      </c>
      <c r="G26" s="186">
        <v>19</v>
      </c>
      <c r="H26" s="187">
        <v>1826</v>
      </c>
      <c r="I26" s="186">
        <f t="shared" si="6"/>
        <v>4642</v>
      </c>
      <c r="J26" s="188">
        <f t="shared" si="7"/>
        <v>50.990952175786298</v>
      </c>
      <c r="K26" s="189">
        <f t="shared" si="8"/>
        <v>49.009047824213702</v>
      </c>
      <c r="M26" s="179"/>
      <c r="N26" s="179"/>
    </row>
    <row r="27" spans="1:14" x14ac:dyDescent="0.25">
      <c r="A27" s="212"/>
      <c r="B27" s="184">
        <v>2005</v>
      </c>
      <c r="C27" s="185"/>
      <c r="D27" s="186"/>
      <c r="E27" s="186"/>
      <c r="F27" s="187"/>
      <c r="G27" s="186"/>
      <c r="H27" s="187"/>
      <c r="I27" s="186"/>
      <c r="J27" s="188"/>
      <c r="K27" s="189"/>
      <c r="M27" s="179"/>
      <c r="N27" s="179"/>
    </row>
    <row r="28" spans="1:14" x14ac:dyDescent="0.25">
      <c r="A28" s="212"/>
      <c r="B28" s="184">
        <v>2006</v>
      </c>
      <c r="C28" s="185"/>
      <c r="D28" s="186"/>
      <c r="E28" s="186"/>
      <c r="F28" s="187"/>
      <c r="G28" s="186"/>
      <c r="H28" s="187"/>
      <c r="I28" s="186"/>
      <c r="J28" s="188"/>
      <c r="K28" s="189"/>
      <c r="M28" s="179"/>
      <c r="N28" s="179"/>
    </row>
    <row r="29" spans="1:14" x14ac:dyDescent="0.25">
      <c r="A29" s="212"/>
      <c r="B29" s="184">
        <v>2007</v>
      </c>
      <c r="C29" s="185">
        <v>2240</v>
      </c>
      <c r="D29" s="186">
        <v>903</v>
      </c>
      <c r="E29" s="186">
        <v>6</v>
      </c>
      <c r="F29" s="185">
        <v>117</v>
      </c>
      <c r="G29" s="186">
        <v>36</v>
      </c>
      <c r="H29" s="185">
        <v>1819</v>
      </c>
      <c r="I29" s="186">
        <f t="shared" si="6"/>
        <v>5121</v>
      </c>
      <c r="J29" s="188">
        <f t="shared" si="7"/>
        <v>43.741456746729156</v>
      </c>
      <c r="K29" s="189">
        <f t="shared" si="8"/>
        <v>56.258543253270844</v>
      </c>
      <c r="M29" s="179"/>
      <c r="N29" s="179"/>
    </row>
    <row r="30" spans="1:14" x14ac:dyDescent="0.25">
      <c r="A30" s="212"/>
      <c r="B30" s="184">
        <v>2008</v>
      </c>
      <c r="C30" s="185"/>
      <c r="D30" s="186"/>
      <c r="E30" s="186"/>
      <c r="F30" s="185"/>
      <c r="G30" s="186"/>
      <c r="H30" s="185"/>
      <c r="I30" s="186"/>
      <c r="J30" s="188"/>
      <c r="K30" s="189"/>
      <c r="M30" s="179"/>
      <c r="N30" s="179"/>
    </row>
    <row r="31" spans="1:14" x14ac:dyDescent="0.25">
      <c r="A31" s="212"/>
      <c r="B31" s="184">
        <v>2009</v>
      </c>
      <c r="C31" s="185">
        <v>2101.6799999999998</v>
      </c>
      <c r="D31" s="186">
        <v>751.68873239436618</v>
      </c>
      <c r="E31" s="186">
        <v>13</v>
      </c>
      <c r="F31" s="185">
        <v>124</v>
      </c>
      <c r="G31" s="186">
        <v>16</v>
      </c>
      <c r="H31" s="185">
        <v>1849</v>
      </c>
      <c r="I31" s="186">
        <f t="shared" si="6"/>
        <v>4855.3687323943659</v>
      </c>
      <c r="J31" s="188">
        <f t="shared" si="7"/>
        <v>43.285692927457269</v>
      </c>
      <c r="K31" s="189">
        <f t="shared" si="8"/>
        <v>56.714307072542724</v>
      </c>
      <c r="M31" s="179"/>
      <c r="N31" s="179"/>
    </row>
    <row r="32" spans="1:14" x14ac:dyDescent="0.25">
      <c r="A32" s="212"/>
      <c r="B32" s="184">
        <v>2010</v>
      </c>
      <c r="C32" s="185">
        <v>2277.8000000000002</v>
      </c>
      <c r="D32" s="186">
        <v>1028.7274725274726</v>
      </c>
      <c r="E32" s="186">
        <v>13</v>
      </c>
      <c r="F32" s="187">
        <v>105</v>
      </c>
      <c r="G32" s="186">
        <v>19</v>
      </c>
      <c r="H32" s="187">
        <v>1822</v>
      </c>
      <c r="I32" s="186">
        <f t="shared" si="6"/>
        <v>5265.527472527473</v>
      </c>
      <c r="J32" s="188">
        <f t="shared" si="7"/>
        <v>43.258724066758077</v>
      </c>
      <c r="K32" s="189">
        <f t="shared" si="8"/>
        <v>56.741275933241923</v>
      </c>
      <c r="M32" s="179"/>
      <c r="N32" s="179"/>
    </row>
    <row r="33" spans="1:33" x14ac:dyDescent="0.25">
      <c r="A33" s="213"/>
      <c r="B33" s="193">
        <v>2011</v>
      </c>
      <c r="C33" s="194">
        <v>2360.96</v>
      </c>
      <c r="D33" s="195">
        <v>1134</v>
      </c>
      <c r="E33" s="195">
        <v>18</v>
      </c>
      <c r="F33" s="196">
        <v>163</v>
      </c>
      <c r="G33" s="195">
        <v>19</v>
      </c>
      <c r="H33" s="196">
        <v>1744</v>
      </c>
      <c r="I33" s="195">
        <f t="shared" si="6"/>
        <v>5438.96</v>
      </c>
      <c r="J33" s="197">
        <f t="shared" si="7"/>
        <v>43.408298645329253</v>
      </c>
      <c r="K33" s="198">
        <f t="shared" si="8"/>
        <v>56.591701354670739</v>
      </c>
      <c r="M33" s="179"/>
      <c r="N33" s="179"/>
    </row>
    <row r="34" spans="1:33" x14ac:dyDescent="0.25">
      <c r="A34" s="213"/>
      <c r="B34" s="193">
        <v>2012</v>
      </c>
      <c r="C34" s="194">
        <v>2259</v>
      </c>
      <c r="D34" s="195">
        <v>1066.6016260162601</v>
      </c>
      <c r="E34" s="195">
        <v>19</v>
      </c>
      <c r="F34" s="196">
        <v>120</v>
      </c>
      <c r="G34" s="195">
        <v>27</v>
      </c>
      <c r="H34" s="196">
        <v>1688</v>
      </c>
      <c r="I34" s="195">
        <f t="shared" si="6"/>
        <v>5179.6016260162596</v>
      </c>
      <c r="J34" s="197">
        <f t="shared" si="7"/>
        <v>43.613392749230492</v>
      </c>
      <c r="K34" s="198">
        <f t="shared" si="8"/>
        <v>56.386607250769508</v>
      </c>
      <c r="M34" s="179"/>
      <c r="N34" s="179"/>
    </row>
    <row r="35" spans="1:33" x14ac:dyDescent="0.25">
      <c r="A35" s="213"/>
      <c r="B35" s="193">
        <v>2013</v>
      </c>
      <c r="C35" s="194">
        <v>2315</v>
      </c>
      <c r="D35" s="195">
        <v>954.51401869158883</v>
      </c>
      <c r="E35" s="195">
        <v>5</v>
      </c>
      <c r="F35" s="196">
        <v>99</v>
      </c>
      <c r="G35" s="195">
        <v>40</v>
      </c>
      <c r="H35" s="196">
        <v>1553</v>
      </c>
      <c r="I35" s="195">
        <f t="shared" si="6"/>
        <v>4966.5140186915887</v>
      </c>
      <c r="J35" s="197">
        <f t="shared" si="7"/>
        <v>46.612170856408433</v>
      </c>
      <c r="K35" s="198">
        <f t="shared" si="8"/>
        <v>53.387829143591567</v>
      </c>
      <c r="M35" s="179"/>
      <c r="N35" s="179"/>
    </row>
    <row r="36" spans="1:33" x14ac:dyDescent="0.25">
      <c r="A36" s="213"/>
      <c r="B36" s="199">
        <v>2014</v>
      </c>
      <c r="C36" s="194">
        <v>2174</v>
      </c>
      <c r="D36" s="195">
        <v>1054.4144144144145</v>
      </c>
      <c r="E36" s="195">
        <v>21</v>
      </c>
      <c r="F36" s="196">
        <v>117</v>
      </c>
      <c r="G36" s="195">
        <v>37</v>
      </c>
      <c r="H36" s="196">
        <v>1831</v>
      </c>
      <c r="I36" s="195">
        <f t="shared" si="6"/>
        <v>5234.4144144144148</v>
      </c>
      <c r="J36" s="197">
        <f t="shared" si="7"/>
        <v>41.532821589618258</v>
      </c>
      <c r="K36" s="198">
        <f t="shared" si="8"/>
        <v>58.467178410381749</v>
      </c>
      <c r="M36" s="179"/>
      <c r="N36" s="179"/>
    </row>
    <row r="37" spans="1:33" x14ac:dyDescent="0.25">
      <c r="A37" s="213"/>
      <c r="B37" s="200">
        <v>2015</v>
      </c>
      <c r="C37" s="194">
        <v>2153.4293194227689</v>
      </c>
      <c r="D37" s="195">
        <v>845</v>
      </c>
      <c r="E37" s="195">
        <v>11</v>
      </c>
      <c r="F37" s="196">
        <v>101</v>
      </c>
      <c r="G37" s="195">
        <v>34</v>
      </c>
      <c r="H37" s="196">
        <v>1516</v>
      </c>
      <c r="I37" s="195">
        <f t="shared" si="6"/>
        <v>4660.4293194227685</v>
      </c>
      <c r="J37" s="197">
        <f t="shared" si="7"/>
        <v>46.206672643830345</v>
      </c>
      <c r="K37" s="198">
        <f t="shared" si="8"/>
        <v>53.793327356169662</v>
      </c>
      <c r="M37" s="179"/>
      <c r="N37" s="179"/>
    </row>
    <row r="38" spans="1:33" x14ac:dyDescent="0.25">
      <c r="A38" s="213"/>
      <c r="B38" s="200">
        <v>2016</v>
      </c>
      <c r="C38" s="194">
        <v>2071.1636905151154</v>
      </c>
      <c r="D38" s="195">
        <v>931</v>
      </c>
      <c r="E38" s="195">
        <v>5</v>
      </c>
      <c r="F38" s="196">
        <v>126</v>
      </c>
      <c r="G38" s="195">
        <v>31</v>
      </c>
      <c r="H38" s="196">
        <v>1571</v>
      </c>
      <c r="I38" s="195">
        <v>4735.1636905151154</v>
      </c>
      <c r="J38" s="197">
        <v>43.74006530468651</v>
      </c>
      <c r="K38" s="198">
        <v>56.259934695313483</v>
      </c>
      <c r="M38" s="179"/>
      <c r="N38" s="179"/>
    </row>
    <row r="39" spans="1:33" x14ac:dyDescent="0.25">
      <c r="A39" s="213"/>
      <c r="B39" s="200">
        <v>2017</v>
      </c>
      <c r="C39" s="194">
        <v>2249.2019522047185</v>
      </c>
      <c r="D39" s="195">
        <v>1007.8378378378379</v>
      </c>
      <c r="E39" s="195">
        <v>13</v>
      </c>
      <c r="F39" s="196">
        <v>170</v>
      </c>
      <c r="G39" s="195">
        <v>13</v>
      </c>
      <c r="H39" s="196">
        <v>1176</v>
      </c>
      <c r="I39" s="195">
        <v>4629.039790042556</v>
      </c>
      <c r="J39" s="197">
        <v>48.588952660180979</v>
      </c>
      <c r="K39" s="198">
        <v>51.411047339819014</v>
      </c>
      <c r="M39" s="179"/>
      <c r="N39" s="179"/>
    </row>
    <row r="40" spans="1:33" x14ac:dyDescent="0.25">
      <c r="A40" s="213"/>
      <c r="B40" s="200">
        <v>2018</v>
      </c>
      <c r="C40" s="194">
        <v>2286.3034116921945</v>
      </c>
      <c r="D40" s="195">
        <v>1012.5621428194622</v>
      </c>
      <c r="E40" s="195">
        <v>17</v>
      </c>
      <c r="F40" s="196">
        <v>111</v>
      </c>
      <c r="G40" s="195">
        <v>31</v>
      </c>
      <c r="H40" s="196">
        <v>1353</v>
      </c>
      <c r="I40" s="195">
        <v>4810.8655545116562</v>
      </c>
      <c r="J40" s="197">
        <v>47.523743612998842</v>
      </c>
      <c r="K40" s="198">
        <v>52.476256387001165</v>
      </c>
      <c r="M40" s="179"/>
      <c r="N40" s="179"/>
    </row>
    <row r="41" spans="1:33" ht="15.75" thickBot="1" x14ac:dyDescent="0.3">
      <c r="A41" s="213"/>
      <c r="B41" s="201">
        <v>2019</v>
      </c>
      <c r="C41" s="202">
        <v>2144.2901442753805</v>
      </c>
      <c r="D41" s="203">
        <v>792.77586206896558</v>
      </c>
      <c r="E41" s="203">
        <v>6</v>
      </c>
      <c r="F41" s="204">
        <v>145</v>
      </c>
      <c r="G41" s="203">
        <v>32</v>
      </c>
      <c r="H41" s="204">
        <v>1516</v>
      </c>
      <c r="I41" s="203">
        <v>4636.0660063443465</v>
      </c>
      <c r="J41" s="205">
        <v>46.252364425807791</v>
      </c>
      <c r="K41" s="206">
        <v>53.747635574192209</v>
      </c>
      <c r="M41" s="179"/>
      <c r="N41" s="179"/>
      <c r="Y41" s="190"/>
      <c r="Z41" s="190"/>
      <c r="AA41" s="190"/>
      <c r="AB41" s="190"/>
      <c r="AC41" s="190"/>
      <c r="AD41" s="190"/>
      <c r="AE41" s="190"/>
      <c r="AF41" s="190"/>
      <c r="AG41" s="190"/>
    </row>
    <row r="42" spans="1:33" ht="15.75" thickBot="1" x14ac:dyDescent="0.3">
      <c r="A42" s="213"/>
      <c r="B42" s="214" t="s">
        <v>93</v>
      </c>
      <c r="C42" s="215">
        <f t="shared" ref="C42:I42" si="9">C41/C23</f>
        <v>0.90782817285155826</v>
      </c>
      <c r="D42" s="215">
        <f t="shared" si="9"/>
        <v>1.1056846053960467</v>
      </c>
      <c r="E42" s="215">
        <f t="shared" si="9"/>
        <v>0.75</v>
      </c>
      <c r="F42" s="215">
        <f t="shared" si="9"/>
        <v>1.9863013698630136</v>
      </c>
      <c r="G42" s="215">
        <f t="shared" si="9"/>
        <v>1.6</v>
      </c>
      <c r="H42" s="215">
        <f t="shared" si="9"/>
        <v>0.8302300109529025</v>
      </c>
      <c r="I42" s="215">
        <f t="shared" si="9"/>
        <v>0.9261018790140525</v>
      </c>
      <c r="J42" s="215"/>
      <c r="K42" s="216"/>
      <c r="Y42" s="191"/>
      <c r="Z42" s="191"/>
      <c r="AA42" s="191"/>
      <c r="AB42" s="191"/>
      <c r="AC42" s="191"/>
      <c r="AD42" s="191"/>
      <c r="AE42" s="191"/>
      <c r="AF42" s="191"/>
      <c r="AG42" s="190"/>
    </row>
    <row r="43" spans="1:33" x14ac:dyDescent="0.25">
      <c r="A43" s="217" t="s">
        <v>63</v>
      </c>
      <c r="B43" s="172">
        <v>2001</v>
      </c>
      <c r="C43" s="173">
        <v>2715</v>
      </c>
      <c r="D43" s="174">
        <v>570</v>
      </c>
      <c r="E43" s="174">
        <v>43</v>
      </c>
      <c r="F43" s="175">
        <v>166</v>
      </c>
      <c r="G43" s="174">
        <v>39</v>
      </c>
      <c r="H43" s="175">
        <v>1251</v>
      </c>
      <c r="I43" s="176">
        <f t="shared" ref="I43:I57" si="10">SUM(C43:H43)</f>
        <v>4784</v>
      </c>
      <c r="J43" s="177">
        <f t="shared" ref="J43:J57" si="11">(C43/I43)*100</f>
        <v>56.751672240802677</v>
      </c>
      <c r="K43" s="178">
        <f t="shared" ref="K43:K57" si="12">((I43-C43)/I43)*100</f>
        <v>43.248327759197323</v>
      </c>
      <c r="M43" s="179"/>
      <c r="N43" s="179"/>
    </row>
    <row r="44" spans="1:33" x14ac:dyDescent="0.25">
      <c r="A44" s="211"/>
      <c r="B44" s="172">
        <v>2002</v>
      </c>
      <c r="C44" s="181"/>
      <c r="D44" s="176"/>
      <c r="E44" s="176"/>
      <c r="F44" s="182"/>
      <c r="G44" s="176"/>
      <c r="H44" s="182"/>
      <c r="I44" s="176"/>
      <c r="J44" s="177"/>
      <c r="K44" s="178"/>
      <c r="M44" s="179"/>
      <c r="N44" s="179"/>
    </row>
    <row r="45" spans="1:33" x14ac:dyDescent="0.25">
      <c r="A45" s="211"/>
      <c r="B45" s="172">
        <v>2003</v>
      </c>
      <c r="C45" s="181"/>
      <c r="D45" s="176"/>
      <c r="E45" s="176"/>
      <c r="F45" s="182"/>
      <c r="G45" s="176"/>
      <c r="H45" s="182"/>
      <c r="I45" s="176"/>
      <c r="J45" s="177"/>
      <c r="K45" s="178"/>
      <c r="M45" s="179"/>
      <c r="N45" s="179"/>
    </row>
    <row r="46" spans="1:33" x14ac:dyDescent="0.25">
      <c r="A46" s="212"/>
      <c r="B46" s="184">
        <v>2004</v>
      </c>
      <c r="C46" s="185">
        <v>2392</v>
      </c>
      <c r="D46" s="186">
        <v>680</v>
      </c>
      <c r="E46" s="186">
        <v>54</v>
      </c>
      <c r="F46" s="187">
        <v>221</v>
      </c>
      <c r="G46" s="186">
        <v>18</v>
      </c>
      <c r="H46" s="187">
        <v>1251</v>
      </c>
      <c r="I46" s="186">
        <f t="shared" si="10"/>
        <v>4616</v>
      </c>
      <c r="J46" s="188">
        <f t="shared" si="11"/>
        <v>51.819757365684573</v>
      </c>
      <c r="K46" s="189">
        <f t="shared" si="12"/>
        <v>48.180242634315427</v>
      </c>
      <c r="M46" s="179"/>
      <c r="N46" s="179"/>
    </row>
    <row r="47" spans="1:33" x14ac:dyDescent="0.25">
      <c r="A47" s="212"/>
      <c r="B47" s="184">
        <v>2005</v>
      </c>
      <c r="C47" s="185"/>
      <c r="D47" s="186"/>
      <c r="E47" s="186"/>
      <c r="F47" s="187"/>
      <c r="G47" s="186"/>
      <c r="H47" s="187"/>
      <c r="I47" s="186"/>
      <c r="J47" s="188"/>
      <c r="K47" s="189"/>
      <c r="M47" s="179"/>
      <c r="N47" s="179"/>
    </row>
    <row r="48" spans="1:33" x14ac:dyDescent="0.25">
      <c r="A48" s="212"/>
      <c r="B48" s="184">
        <v>2006</v>
      </c>
      <c r="C48" s="185"/>
      <c r="D48" s="186"/>
      <c r="E48" s="186"/>
      <c r="F48" s="187"/>
      <c r="G48" s="186"/>
      <c r="H48" s="187"/>
      <c r="I48" s="186"/>
      <c r="J48" s="188"/>
      <c r="K48" s="189"/>
      <c r="M48" s="179"/>
      <c r="N48" s="179"/>
    </row>
    <row r="49" spans="1:14" x14ac:dyDescent="0.25">
      <c r="A49" s="212"/>
      <c r="B49" s="184">
        <v>2007</v>
      </c>
      <c r="C49" s="185">
        <v>1893</v>
      </c>
      <c r="D49" s="186">
        <v>861</v>
      </c>
      <c r="E49" s="186">
        <v>40</v>
      </c>
      <c r="F49" s="185">
        <v>306</v>
      </c>
      <c r="G49" s="186">
        <v>41</v>
      </c>
      <c r="H49" s="185">
        <v>1301</v>
      </c>
      <c r="I49" s="186">
        <f t="shared" si="10"/>
        <v>4442</v>
      </c>
      <c r="J49" s="188">
        <f t="shared" si="11"/>
        <v>42.615938766321477</v>
      </c>
      <c r="K49" s="189">
        <f t="shared" si="12"/>
        <v>57.384061233678516</v>
      </c>
      <c r="M49" s="179"/>
      <c r="N49" s="179"/>
    </row>
    <row r="50" spans="1:14" x14ac:dyDescent="0.25">
      <c r="A50" s="212"/>
      <c r="B50" s="184">
        <v>2008</v>
      </c>
      <c r="C50" s="185"/>
      <c r="D50" s="186"/>
      <c r="E50" s="186"/>
      <c r="F50" s="185"/>
      <c r="G50" s="186"/>
      <c r="H50" s="185"/>
      <c r="I50" s="186"/>
      <c r="J50" s="188"/>
      <c r="K50" s="189"/>
      <c r="M50" s="179"/>
      <c r="N50" s="179"/>
    </row>
    <row r="51" spans="1:14" x14ac:dyDescent="0.25">
      <c r="A51" s="212"/>
      <c r="B51" s="184">
        <v>2009</v>
      </c>
      <c r="C51" s="185">
        <v>1969.11</v>
      </c>
      <c r="D51" s="186">
        <v>996.25598086124398</v>
      </c>
      <c r="E51" s="186">
        <v>41</v>
      </c>
      <c r="F51" s="185">
        <v>390</v>
      </c>
      <c r="G51" s="186">
        <v>53</v>
      </c>
      <c r="H51" s="185">
        <v>1287</v>
      </c>
      <c r="I51" s="186">
        <f t="shared" si="10"/>
        <v>4736.3659808612438</v>
      </c>
      <c r="J51" s="188">
        <f t="shared" si="11"/>
        <v>41.574278844937233</v>
      </c>
      <c r="K51" s="189">
        <f t="shared" si="12"/>
        <v>58.425721155062774</v>
      </c>
      <c r="M51" s="179"/>
      <c r="N51" s="179"/>
    </row>
    <row r="52" spans="1:14" x14ac:dyDescent="0.25">
      <c r="A52" s="212"/>
      <c r="B52" s="184">
        <v>2010</v>
      </c>
      <c r="C52" s="185">
        <v>1919.84</v>
      </c>
      <c r="D52" s="186">
        <v>1175.9402985074628</v>
      </c>
      <c r="E52" s="186">
        <v>41</v>
      </c>
      <c r="F52" s="187">
        <v>240</v>
      </c>
      <c r="G52" s="186">
        <v>56</v>
      </c>
      <c r="H52" s="187">
        <v>1393</v>
      </c>
      <c r="I52" s="186">
        <f t="shared" si="10"/>
        <v>4825.7802985074632</v>
      </c>
      <c r="J52" s="188">
        <f t="shared" si="11"/>
        <v>39.782996349704852</v>
      </c>
      <c r="K52" s="189">
        <f t="shared" si="12"/>
        <v>60.21700365029514</v>
      </c>
      <c r="M52" s="179"/>
      <c r="N52" s="179"/>
    </row>
    <row r="53" spans="1:14" x14ac:dyDescent="0.25">
      <c r="A53" s="213"/>
      <c r="B53" s="193">
        <v>2011</v>
      </c>
      <c r="C53" s="194">
        <v>1973.8200000000002</v>
      </c>
      <c r="D53" s="195">
        <v>1416.9023153569594</v>
      </c>
      <c r="E53" s="195">
        <v>51</v>
      </c>
      <c r="F53" s="196">
        <v>297</v>
      </c>
      <c r="G53" s="195">
        <v>56</v>
      </c>
      <c r="H53" s="196">
        <v>1420</v>
      </c>
      <c r="I53" s="195">
        <f t="shared" si="10"/>
        <v>5214.7223153569594</v>
      </c>
      <c r="J53" s="197">
        <f t="shared" si="11"/>
        <v>37.850912870034342</v>
      </c>
      <c r="K53" s="198">
        <f t="shared" si="12"/>
        <v>62.149087129965665</v>
      </c>
      <c r="M53" s="179"/>
      <c r="N53" s="179"/>
    </row>
    <row r="54" spans="1:14" x14ac:dyDescent="0.25">
      <c r="A54" s="213"/>
      <c r="B54" s="193">
        <v>2012</v>
      </c>
      <c r="C54" s="194">
        <v>1868</v>
      </c>
      <c r="D54" s="195">
        <v>1194</v>
      </c>
      <c r="E54" s="195">
        <v>57</v>
      </c>
      <c r="F54" s="196">
        <v>260</v>
      </c>
      <c r="G54" s="195">
        <v>85</v>
      </c>
      <c r="H54" s="196">
        <v>1349</v>
      </c>
      <c r="I54" s="195">
        <f t="shared" si="10"/>
        <v>4813</v>
      </c>
      <c r="J54" s="197">
        <f t="shared" si="11"/>
        <v>38.811552046540619</v>
      </c>
      <c r="K54" s="198">
        <f t="shared" si="12"/>
        <v>61.188447953459381</v>
      </c>
      <c r="M54" s="179"/>
      <c r="N54" s="179"/>
    </row>
    <row r="55" spans="1:14" x14ac:dyDescent="0.25">
      <c r="A55" s="213"/>
      <c r="B55" s="193">
        <v>2013</v>
      </c>
      <c r="C55" s="194">
        <v>1810</v>
      </c>
      <c r="D55" s="195">
        <v>1016.324074074074</v>
      </c>
      <c r="E55" s="195">
        <v>80</v>
      </c>
      <c r="F55" s="196">
        <v>261</v>
      </c>
      <c r="G55" s="195">
        <v>94</v>
      </c>
      <c r="H55" s="196">
        <v>1070</v>
      </c>
      <c r="I55" s="195">
        <f t="shared" si="10"/>
        <v>4331.3240740740739</v>
      </c>
      <c r="J55" s="197">
        <f t="shared" si="11"/>
        <v>41.788607110561948</v>
      </c>
      <c r="K55" s="198">
        <f t="shared" si="12"/>
        <v>58.211392889438052</v>
      </c>
      <c r="M55" s="179"/>
      <c r="N55" s="179"/>
    </row>
    <row r="56" spans="1:14" x14ac:dyDescent="0.25">
      <c r="A56" s="213"/>
      <c r="B56" s="199">
        <v>2014</v>
      </c>
      <c r="C56" s="194">
        <v>1939</v>
      </c>
      <c r="D56" s="195">
        <v>1114</v>
      </c>
      <c r="E56" s="195">
        <v>61</v>
      </c>
      <c r="F56" s="196">
        <v>356</v>
      </c>
      <c r="G56" s="195">
        <v>65</v>
      </c>
      <c r="H56" s="196">
        <v>1390</v>
      </c>
      <c r="I56" s="195">
        <f t="shared" si="10"/>
        <v>4925</v>
      </c>
      <c r="J56" s="197">
        <f t="shared" si="11"/>
        <v>39.370558375634516</v>
      </c>
      <c r="K56" s="198">
        <f t="shared" si="12"/>
        <v>60.629441624365491</v>
      </c>
      <c r="M56" s="179"/>
      <c r="N56" s="179"/>
    </row>
    <row r="57" spans="1:14" x14ac:dyDescent="0.25">
      <c r="A57" s="213"/>
      <c r="B57" s="200">
        <v>2015</v>
      </c>
      <c r="C57" s="194">
        <v>1667.3698687190983</v>
      </c>
      <c r="D57" s="195">
        <v>954</v>
      </c>
      <c r="E57" s="195">
        <v>21</v>
      </c>
      <c r="F57" s="196">
        <v>458</v>
      </c>
      <c r="G57" s="195">
        <v>86</v>
      </c>
      <c r="H57" s="196">
        <v>965</v>
      </c>
      <c r="I57" s="195">
        <f t="shared" si="10"/>
        <v>4151.3698687190981</v>
      </c>
      <c r="J57" s="197">
        <f t="shared" si="11"/>
        <v>40.164329400828933</v>
      </c>
      <c r="K57" s="198">
        <f t="shared" si="12"/>
        <v>59.835670599171067</v>
      </c>
      <c r="M57" s="179"/>
      <c r="N57" s="179"/>
    </row>
    <row r="58" spans="1:14" x14ac:dyDescent="0.25">
      <c r="A58" s="213"/>
      <c r="B58" s="200">
        <v>2016</v>
      </c>
      <c r="C58" s="194">
        <v>1607.902465641861</v>
      </c>
      <c r="D58" s="195">
        <v>803</v>
      </c>
      <c r="E58" s="195">
        <v>86</v>
      </c>
      <c r="F58" s="196">
        <v>353</v>
      </c>
      <c r="G58" s="195">
        <v>84</v>
      </c>
      <c r="H58" s="196">
        <v>1135</v>
      </c>
      <c r="I58" s="195">
        <v>4068.902465641861</v>
      </c>
      <c r="J58" s="197">
        <v>39.51685937962678</v>
      </c>
      <c r="K58" s="198">
        <v>60.48314062037322</v>
      </c>
      <c r="M58" s="179"/>
      <c r="N58" s="179"/>
    </row>
    <row r="59" spans="1:14" x14ac:dyDescent="0.25">
      <c r="A59" s="213"/>
      <c r="B59" s="200">
        <v>2017</v>
      </c>
      <c r="C59" s="194">
        <v>1893.2217404493006</v>
      </c>
      <c r="D59" s="195">
        <v>902.30208333333337</v>
      </c>
      <c r="E59" s="195">
        <v>75</v>
      </c>
      <c r="F59" s="196">
        <v>457</v>
      </c>
      <c r="G59" s="195">
        <v>93</v>
      </c>
      <c r="H59" s="196">
        <v>1115</v>
      </c>
      <c r="I59" s="195">
        <v>4535.5238237826343</v>
      </c>
      <c r="J59" s="197">
        <v>41.742074653470802</v>
      </c>
      <c r="K59" s="198">
        <v>58.257925346529206</v>
      </c>
      <c r="M59" s="179"/>
      <c r="N59" s="179"/>
    </row>
    <row r="60" spans="1:14" x14ac:dyDescent="0.25">
      <c r="A60" s="213"/>
      <c r="B60" s="200">
        <v>2018</v>
      </c>
      <c r="C60" s="194">
        <v>2043.571799620705</v>
      </c>
      <c r="D60" s="195">
        <v>913.20404411764707</v>
      </c>
      <c r="E60" s="195">
        <v>73</v>
      </c>
      <c r="F60" s="196">
        <v>370</v>
      </c>
      <c r="G60" s="195">
        <v>93</v>
      </c>
      <c r="H60" s="196">
        <v>1246</v>
      </c>
      <c r="I60" s="195">
        <v>4738.7758437383518</v>
      </c>
      <c r="J60" s="197">
        <v>43.124466465764726</v>
      </c>
      <c r="K60" s="198">
        <v>56.875533534235281</v>
      </c>
      <c r="M60" s="179"/>
      <c r="N60" s="179"/>
    </row>
    <row r="61" spans="1:14" ht="15.75" thickBot="1" x14ac:dyDescent="0.3">
      <c r="A61" s="213"/>
      <c r="B61" s="201">
        <v>2019</v>
      </c>
      <c r="C61" s="202">
        <v>1949.1880801469706</v>
      </c>
      <c r="D61" s="203">
        <v>933.42857142857144</v>
      </c>
      <c r="E61" s="203">
        <v>61</v>
      </c>
      <c r="F61" s="204">
        <v>489</v>
      </c>
      <c r="G61" s="203">
        <v>136</v>
      </c>
      <c r="H61" s="204">
        <v>1265</v>
      </c>
      <c r="I61" s="203">
        <v>4833.6166515755422</v>
      </c>
      <c r="J61" s="205">
        <v>40.325665452009375</v>
      </c>
      <c r="K61" s="206">
        <v>59.674334547990625</v>
      </c>
      <c r="M61" s="179"/>
      <c r="N61" s="179"/>
    </row>
    <row r="62" spans="1:14" ht="15.75" thickBot="1" x14ac:dyDescent="0.3">
      <c r="A62" s="218"/>
      <c r="B62" s="219" t="s">
        <v>93</v>
      </c>
      <c r="C62" s="220">
        <f>C61/C43</f>
        <v>0.71793299452927095</v>
      </c>
      <c r="D62" s="220">
        <f t="shared" ref="D62:I62" si="13">D61/D43</f>
        <v>1.6375939849624059</v>
      </c>
      <c r="E62" s="220">
        <f t="shared" si="13"/>
        <v>1.4186046511627908</v>
      </c>
      <c r="F62" s="220">
        <f t="shared" si="13"/>
        <v>2.9457831325301207</v>
      </c>
      <c r="G62" s="220">
        <f t="shared" si="13"/>
        <v>3.4871794871794872</v>
      </c>
      <c r="H62" s="220">
        <f t="shared" si="13"/>
        <v>1.0111910471622703</v>
      </c>
      <c r="I62" s="220">
        <f t="shared" si="13"/>
        <v>1.010371373657095</v>
      </c>
      <c r="J62" s="220"/>
      <c r="K62" s="221"/>
    </row>
    <row r="63" spans="1:14" ht="15.75" thickTop="1" x14ac:dyDescent="0.25"/>
    <row r="64" spans="1:14" x14ac:dyDescent="0.25">
      <c r="B64" s="167"/>
      <c r="D64" s="222"/>
      <c r="E64" s="222"/>
      <c r="F64" s="222"/>
      <c r="G64" s="223"/>
      <c r="H64" s="222"/>
      <c r="I64" s="223"/>
    </row>
    <row r="65" spans="2:9" x14ac:dyDescent="0.25">
      <c r="B65" s="167"/>
      <c r="D65" s="222"/>
      <c r="E65" s="222"/>
      <c r="F65" s="222"/>
      <c r="G65" s="223"/>
      <c r="H65" s="222"/>
      <c r="I65" s="223"/>
    </row>
    <row r="66" spans="2:9" x14ac:dyDescent="0.25">
      <c r="B66" s="167"/>
      <c r="D66" s="222"/>
      <c r="E66" s="222"/>
      <c r="F66" s="222"/>
      <c r="G66" s="223"/>
      <c r="H66" s="222"/>
      <c r="I66" s="222"/>
    </row>
    <row r="67" spans="2:9" x14ac:dyDescent="0.25">
      <c r="B67" s="167"/>
      <c r="D67" s="222"/>
      <c r="E67" s="224"/>
      <c r="F67" s="224"/>
      <c r="G67" s="224"/>
      <c r="H67" s="224"/>
      <c r="I67" s="224"/>
    </row>
    <row r="68" spans="2:9" x14ac:dyDescent="0.25">
      <c r="B68" s="167"/>
      <c r="D68" s="222"/>
      <c r="E68" s="222"/>
      <c r="F68" s="222"/>
      <c r="G68" s="223"/>
      <c r="H68" s="222"/>
      <c r="I68" s="223"/>
    </row>
    <row r="69" spans="2:9" x14ac:dyDescent="0.25">
      <c r="B69" s="167"/>
      <c r="D69" s="222"/>
      <c r="E69" s="222"/>
      <c r="F69" s="222"/>
      <c r="G69" s="223"/>
      <c r="H69" s="222"/>
      <c r="I69" s="223"/>
    </row>
    <row r="70" spans="2:9" x14ac:dyDescent="0.25">
      <c r="B70" s="167"/>
      <c r="D70" s="222"/>
      <c r="E70" s="222"/>
      <c r="F70" s="222"/>
      <c r="G70" s="223"/>
      <c r="H70" s="222"/>
      <c r="I70" s="223"/>
    </row>
    <row r="71" spans="2:9" x14ac:dyDescent="0.25">
      <c r="B71" s="167"/>
      <c r="D71" s="222"/>
      <c r="E71" s="222"/>
      <c r="F71" s="222"/>
      <c r="G71" s="223"/>
      <c r="H71" s="222"/>
      <c r="I71" s="223"/>
    </row>
    <row r="72" spans="2:9" x14ac:dyDescent="0.25">
      <c r="B72" s="167"/>
      <c r="D72" s="222"/>
      <c r="E72" s="222"/>
      <c r="F72" s="222"/>
      <c r="G72" s="223"/>
      <c r="H72" s="222"/>
      <c r="I72" s="222"/>
    </row>
    <row r="73" spans="2:9" x14ac:dyDescent="0.25">
      <c r="B73" s="167"/>
      <c r="D73" s="222"/>
      <c r="E73" s="222"/>
      <c r="F73" s="222"/>
      <c r="G73" s="222"/>
      <c r="H73" s="222"/>
      <c r="I73" s="222"/>
    </row>
    <row r="74" spans="2:9" x14ac:dyDescent="0.25">
      <c r="B74" s="167"/>
      <c r="D74" s="222"/>
      <c r="E74" s="222"/>
      <c r="F74" s="222"/>
      <c r="G74" s="223"/>
      <c r="H74" s="222"/>
      <c r="I74" s="223"/>
    </row>
    <row r="75" spans="2:9" x14ac:dyDescent="0.25">
      <c r="B75" s="167"/>
      <c r="D75" s="222"/>
      <c r="E75" s="222"/>
      <c r="F75" s="222"/>
      <c r="G75" s="223"/>
      <c r="H75" s="222"/>
      <c r="I75" s="223"/>
    </row>
    <row r="76" spans="2:9" x14ac:dyDescent="0.25">
      <c r="B76" s="167"/>
      <c r="D76" s="222"/>
      <c r="E76" s="222"/>
      <c r="F76" s="222"/>
      <c r="G76" s="223"/>
      <c r="H76" s="222"/>
      <c r="I76" s="223"/>
    </row>
    <row r="77" spans="2:9" x14ac:dyDescent="0.25">
      <c r="B77" s="167"/>
      <c r="D77" s="222"/>
      <c r="E77" s="222"/>
      <c r="F77" s="222"/>
      <c r="G77" s="223"/>
      <c r="H77" s="222"/>
      <c r="I77" s="223"/>
    </row>
    <row r="78" spans="2:9" x14ac:dyDescent="0.25">
      <c r="B78" s="167"/>
      <c r="D78" s="222"/>
      <c r="E78" s="222"/>
      <c r="F78" s="222"/>
      <c r="G78" s="223"/>
      <c r="H78" s="222"/>
      <c r="I78" s="222"/>
    </row>
    <row r="79" spans="2:9" x14ac:dyDescent="0.25">
      <c r="B79" s="167"/>
      <c r="D79" s="222"/>
      <c r="E79" s="222"/>
      <c r="F79" s="222"/>
      <c r="G79" s="222"/>
      <c r="H79" s="222"/>
      <c r="I79" s="222"/>
    </row>
    <row r="80" spans="2:9" x14ac:dyDescent="0.25">
      <c r="B80" s="167"/>
      <c r="D80" s="222"/>
      <c r="E80" s="222"/>
      <c r="F80" s="222"/>
      <c r="G80" s="223"/>
      <c r="H80" s="222"/>
      <c r="I80" s="223"/>
    </row>
    <row r="81" spans="2:11" x14ac:dyDescent="0.25">
      <c r="B81" s="167"/>
      <c r="D81" s="222"/>
      <c r="E81" s="222"/>
      <c r="F81" s="222"/>
      <c r="G81" s="223"/>
      <c r="H81" s="222"/>
      <c r="I81" s="223"/>
    </row>
    <row r="90" spans="2:11" x14ac:dyDescent="0.25">
      <c r="B90" s="190"/>
      <c r="C90" s="191"/>
      <c r="D90" s="191"/>
      <c r="E90" s="191"/>
      <c r="F90" s="191"/>
      <c r="G90" s="191"/>
      <c r="H90" s="191"/>
      <c r="I90" s="191"/>
      <c r="J90" s="191"/>
      <c r="K90" s="191"/>
    </row>
    <row r="91" spans="2:11" x14ac:dyDescent="0.25">
      <c r="B91" s="190"/>
      <c r="C91" s="191"/>
      <c r="D91" s="191"/>
      <c r="E91" s="191"/>
      <c r="F91" s="191"/>
      <c r="G91" s="191"/>
      <c r="H91" s="191"/>
      <c r="I91" s="191"/>
      <c r="J91" s="191"/>
      <c r="K91" s="191"/>
    </row>
    <row r="92" spans="2:11" x14ac:dyDescent="0.25">
      <c r="B92" s="190"/>
      <c r="C92" s="191"/>
      <c r="D92" s="191"/>
      <c r="E92" s="191"/>
      <c r="F92" s="191"/>
      <c r="G92" s="191"/>
      <c r="H92" s="191"/>
      <c r="I92" s="191"/>
      <c r="J92" s="191"/>
      <c r="K92" s="191"/>
    </row>
    <row r="93" spans="2:11" x14ac:dyDescent="0.25">
      <c r="B93" s="190"/>
    </row>
    <row r="94" spans="2:11" x14ac:dyDescent="0.25">
      <c r="B94" s="190"/>
    </row>
    <row r="95" spans="2:11" x14ac:dyDescent="0.25">
      <c r="B95" s="190"/>
    </row>
    <row r="96" spans="2:11" x14ac:dyDescent="0.25">
      <c r="B96" s="190"/>
    </row>
    <row r="97" spans="2:2" x14ac:dyDescent="0.25">
      <c r="B97" s="190"/>
    </row>
  </sheetData>
  <mergeCells count="4">
    <mergeCell ref="A1:K1"/>
    <mergeCell ref="A3:A22"/>
    <mergeCell ref="A23:A42"/>
    <mergeCell ref="A43:A62"/>
  </mergeCells>
  <pageMargins left="0.70866141732283472" right="0.70866141732283472" top="0.74803149606299213" bottom="0.74803149606299213" header="0.31496062992125984" footer="0.31496062992125984"/>
  <pageSetup paperSize="9" scale="51" orientation="landscape" r:id="rId1"/>
  <headerFooter scaleWithDoc="0" alignWithMargins="0">
    <oddHeader>&amp;C&amp;"Calibri,Regular"&amp;13SRAD Report No.2027 Transport Statistics Salford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1A39-DB65-4AAD-84A1-A5A1C6C829F8}">
  <sheetPr>
    <pageSetUpPr fitToPage="1"/>
  </sheetPr>
  <dimension ref="A1"/>
  <sheetViews>
    <sheetView zoomScale="65" zoomScaleNormal="65" zoomScalePageLayoutView="70" workbookViewId="0">
      <selection activeCell="Y9" sqref="Y9"/>
    </sheetView>
  </sheetViews>
  <sheetFormatPr defaultColWidth="9.140625" defaultRowHeight="12.75" x14ac:dyDescent="0.2"/>
  <cols>
    <col min="1" max="1" width="3.7109375" style="11" customWidth="1"/>
    <col min="2" max="12" width="9.140625" style="11"/>
    <col min="13" max="13" width="6.5703125" style="11" customWidth="1"/>
    <col min="14" max="25" width="9.140625" style="11"/>
    <col min="26" max="26" width="6.5703125" style="11" customWidth="1"/>
    <col min="27" max="16384" width="9.140625" style="11"/>
  </cols>
  <sheetData/>
  <pageMargins left="0" right="0" top="0.74803149606299213" bottom="0" header="0.31496062992125984" footer="0"/>
  <pageSetup paperSize="9" scale="99" orientation="landscape" r:id="rId1"/>
  <headerFooter scaleWithDoc="0" alignWithMargins="0">
    <oddHeader>&amp;C&amp;"Calibri,Regular"&amp;13SRAD Report No.2027 Transport Statistics Salford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D5F7-CDE9-4776-937C-D93D52DD2759}">
  <sheetPr>
    <pageSetUpPr fitToPage="1"/>
  </sheetPr>
  <dimension ref="A1:P51"/>
  <sheetViews>
    <sheetView zoomScale="65" zoomScaleNormal="65" zoomScalePageLayoutView="65" workbookViewId="0">
      <selection activeCell="Y9" sqref="Y9"/>
    </sheetView>
  </sheetViews>
  <sheetFormatPr defaultColWidth="9.140625" defaultRowHeight="15" x14ac:dyDescent="0.25"/>
  <cols>
    <col min="1" max="1" width="7.140625" style="39" customWidth="1"/>
    <col min="2" max="2" width="48.7109375" style="15" customWidth="1"/>
    <col min="3" max="3" width="6.42578125" style="15" customWidth="1"/>
    <col min="4" max="4" width="5.85546875" style="15" customWidth="1"/>
    <col min="5" max="5" width="6.28515625" style="15" customWidth="1"/>
    <col min="6" max="6" width="6.7109375" style="15" customWidth="1"/>
    <col min="7" max="7" width="13.140625" style="15" customWidth="1"/>
    <col min="8" max="8" width="14.7109375" style="15" customWidth="1"/>
    <col min="9" max="9" width="9.42578125" style="15" customWidth="1"/>
    <col min="10" max="10" width="12.42578125" style="15" customWidth="1"/>
    <col min="11" max="11" width="9.42578125" style="15" customWidth="1"/>
    <col min="12" max="12" width="8.28515625" style="15" customWidth="1"/>
    <col min="13" max="13" width="15.42578125" style="15" customWidth="1"/>
    <col min="14" max="14" width="27.7109375" style="15" customWidth="1"/>
    <col min="15" max="16384" width="9.140625" style="15"/>
  </cols>
  <sheetData>
    <row r="1" spans="1:14" ht="15.75" thickTop="1" x14ac:dyDescent="0.25">
      <c r="A1" s="12" t="s">
        <v>8</v>
      </c>
      <c r="B1" s="13"/>
      <c r="C1" s="13"/>
      <c r="D1" s="13"/>
      <c r="E1" s="13"/>
      <c r="F1" s="13"/>
      <c r="G1" s="13"/>
      <c r="H1" s="13"/>
      <c r="I1" s="13"/>
      <c r="J1" s="13"/>
      <c r="K1" s="13"/>
      <c r="L1" s="13"/>
      <c r="M1" s="13"/>
      <c r="N1" s="14"/>
    </row>
    <row r="2" spans="1:14" ht="30" x14ac:dyDescent="0.25">
      <c r="A2" s="16" t="s">
        <v>9</v>
      </c>
      <c r="B2" s="17" t="s">
        <v>10</v>
      </c>
      <c r="C2" s="18" t="s">
        <v>11</v>
      </c>
      <c r="D2" s="18" t="s">
        <v>12</v>
      </c>
      <c r="E2" s="18" t="s">
        <v>13</v>
      </c>
      <c r="F2" s="18" t="s">
        <v>14</v>
      </c>
      <c r="G2" s="19" t="s">
        <v>15</v>
      </c>
      <c r="H2" s="19" t="s">
        <v>16</v>
      </c>
      <c r="I2" s="19" t="s">
        <v>17</v>
      </c>
      <c r="J2" s="19" t="s">
        <v>18</v>
      </c>
      <c r="K2" s="19" t="s">
        <v>19</v>
      </c>
      <c r="L2" s="19" t="s">
        <v>20</v>
      </c>
      <c r="M2" s="19" t="s">
        <v>21</v>
      </c>
      <c r="N2" s="20" t="s">
        <v>22</v>
      </c>
    </row>
    <row r="3" spans="1:14" x14ac:dyDescent="0.25">
      <c r="A3" s="16">
        <v>85602</v>
      </c>
      <c r="B3" s="17" t="s">
        <v>23</v>
      </c>
      <c r="C3" s="21">
        <v>122</v>
      </c>
      <c r="D3" s="21">
        <v>16</v>
      </c>
      <c r="E3" s="21">
        <v>6</v>
      </c>
      <c r="F3" s="21">
        <v>55</v>
      </c>
      <c r="G3" s="21">
        <v>1</v>
      </c>
      <c r="H3" s="22">
        <v>1.2983870967741935</v>
      </c>
      <c r="I3" s="21">
        <v>158.40322580645162</v>
      </c>
      <c r="J3" s="17">
        <v>8</v>
      </c>
      <c r="K3" s="21">
        <v>387</v>
      </c>
      <c r="L3" s="17">
        <v>79</v>
      </c>
      <c r="M3" s="17" t="s">
        <v>24</v>
      </c>
      <c r="N3" s="23">
        <f>SUM(I3:M3)</f>
        <v>632.40322580645159</v>
      </c>
    </row>
    <row r="4" spans="1:14" x14ac:dyDescent="0.25">
      <c r="A4" s="16">
        <v>85608</v>
      </c>
      <c r="B4" s="17" t="s">
        <v>25</v>
      </c>
      <c r="C4" s="21" t="s">
        <v>24</v>
      </c>
      <c r="D4" s="21" t="s">
        <v>24</v>
      </c>
      <c r="E4" s="21" t="s">
        <v>24</v>
      </c>
      <c r="F4" s="21" t="s">
        <v>24</v>
      </c>
      <c r="G4" s="21" t="s">
        <v>24</v>
      </c>
      <c r="H4" s="22"/>
      <c r="I4" s="21"/>
      <c r="J4" s="17" t="s">
        <v>24</v>
      </c>
      <c r="K4" s="21" t="s">
        <v>24</v>
      </c>
      <c r="L4" s="17" t="s">
        <v>24</v>
      </c>
      <c r="M4" s="17">
        <v>79</v>
      </c>
      <c r="N4" s="23">
        <f t="shared" ref="N4:N22" si="0">SUM(I4:M4)</f>
        <v>79</v>
      </c>
    </row>
    <row r="5" spans="1:14" x14ac:dyDescent="0.25">
      <c r="A5" s="16">
        <v>85609</v>
      </c>
      <c r="B5" s="17" t="s">
        <v>26</v>
      </c>
      <c r="C5" s="21" t="s">
        <v>24</v>
      </c>
      <c r="D5" s="21" t="s">
        <v>24</v>
      </c>
      <c r="E5" s="21" t="s">
        <v>24</v>
      </c>
      <c r="F5" s="21" t="s">
        <v>24</v>
      </c>
      <c r="G5" s="21" t="s">
        <v>24</v>
      </c>
      <c r="H5" s="22"/>
      <c r="I5" s="21"/>
      <c r="J5" s="17">
        <v>25</v>
      </c>
      <c r="K5" s="21" t="s">
        <v>24</v>
      </c>
      <c r="L5" s="17">
        <v>210</v>
      </c>
      <c r="M5" s="17" t="s">
        <v>24</v>
      </c>
      <c r="N5" s="23">
        <f t="shared" si="0"/>
        <v>235</v>
      </c>
    </row>
    <row r="6" spans="1:14" x14ac:dyDescent="0.25">
      <c r="A6" s="16">
        <v>85610</v>
      </c>
      <c r="B6" s="17" t="s">
        <v>27</v>
      </c>
      <c r="C6" s="21">
        <v>28</v>
      </c>
      <c r="D6" s="21">
        <v>3</v>
      </c>
      <c r="E6" s="21">
        <v>0</v>
      </c>
      <c r="F6" s="21">
        <v>0</v>
      </c>
      <c r="G6" s="21">
        <v>0</v>
      </c>
      <c r="H6" s="24">
        <v>1.292947494434078</v>
      </c>
      <c r="I6" s="21">
        <v>36.202529844154185</v>
      </c>
      <c r="J6" s="17">
        <v>0</v>
      </c>
      <c r="K6" s="21">
        <v>0</v>
      </c>
      <c r="L6" s="17">
        <v>5</v>
      </c>
      <c r="M6" s="17" t="s">
        <v>24</v>
      </c>
      <c r="N6" s="23">
        <f t="shared" si="0"/>
        <v>41.202529844154185</v>
      </c>
    </row>
    <row r="7" spans="1:14" x14ac:dyDescent="0.25">
      <c r="A7" s="16">
        <v>85611</v>
      </c>
      <c r="B7" s="17" t="s">
        <v>28</v>
      </c>
      <c r="C7" s="21">
        <v>542</v>
      </c>
      <c r="D7" s="21">
        <v>67</v>
      </c>
      <c r="E7" s="21">
        <v>14</v>
      </c>
      <c r="F7" s="21">
        <v>0</v>
      </c>
      <c r="G7" s="21">
        <v>2</v>
      </c>
      <c r="H7" s="22">
        <v>1.3725868725868726</v>
      </c>
      <c r="I7" s="21">
        <v>743.94208494208499</v>
      </c>
      <c r="J7" s="17">
        <v>0</v>
      </c>
      <c r="K7" s="21">
        <v>0</v>
      </c>
      <c r="L7" s="17">
        <v>54</v>
      </c>
      <c r="M7" s="17" t="s">
        <v>24</v>
      </c>
      <c r="N7" s="23">
        <f t="shared" si="0"/>
        <v>797.94208494208499</v>
      </c>
    </row>
    <row r="8" spans="1:14" x14ac:dyDescent="0.25">
      <c r="A8" s="16">
        <v>85612</v>
      </c>
      <c r="B8" s="17" t="s">
        <v>29</v>
      </c>
      <c r="C8" s="21">
        <v>139</v>
      </c>
      <c r="D8" s="21">
        <v>21</v>
      </c>
      <c r="E8" s="21">
        <v>7</v>
      </c>
      <c r="F8" s="21">
        <v>44</v>
      </c>
      <c r="G8" s="21">
        <v>1</v>
      </c>
      <c r="H8" s="24">
        <v>1.292947494434078</v>
      </c>
      <c r="I8" s="21">
        <v>179.71970172633684</v>
      </c>
      <c r="J8" s="17">
        <v>27</v>
      </c>
      <c r="K8" s="21">
        <v>446</v>
      </c>
      <c r="L8" s="17">
        <v>531</v>
      </c>
      <c r="M8" s="17" t="s">
        <v>24</v>
      </c>
      <c r="N8" s="23">
        <f t="shared" si="0"/>
        <v>1183.7197017263368</v>
      </c>
    </row>
    <row r="9" spans="1:14" x14ac:dyDescent="0.25">
      <c r="A9" s="16">
        <v>85613</v>
      </c>
      <c r="B9" s="17" t="s">
        <v>30</v>
      </c>
      <c r="C9" s="21">
        <v>549</v>
      </c>
      <c r="D9" s="21">
        <v>48</v>
      </c>
      <c r="E9" s="21">
        <v>13</v>
      </c>
      <c r="F9" s="21">
        <v>2</v>
      </c>
      <c r="G9" s="21">
        <v>1</v>
      </c>
      <c r="H9" s="22">
        <v>1.2131147540983607</v>
      </c>
      <c r="I9" s="21">
        <v>666</v>
      </c>
      <c r="J9" s="17">
        <v>10</v>
      </c>
      <c r="K9" s="21">
        <v>16.828282828282827</v>
      </c>
      <c r="L9" s="17">
        <v>26</v>
      </c>
      <c r="M9" s="17" t="s">
        <v>24</v>
      </c>
      <c r="N9" s="23">
        <f t="shared" si="0"/>
        <v>718.82828282828279</v>
      </c>
    </row>
    <row r="10" spans="1:14" x14ac:dyDescent="0.25">
      <c r="A10" s="16">
        <v>85614</v>
      </c>
      <c r="B10" s="17" t="s">
        <v>31</v>
      </c>
      <c r="C10" s="21" t="s">
        <v>24</v>
      </c>
      <c r="D10" s="21" t="s">
        <v>24</v>
      </c>
      <c r="E10" s="21" t="s">
        <v>24</v>
      </c>
      <c r="F10" s="21" t="s">
        <v>24</v>
      </c>
      <c r="G10" s="21" t="s">
        <v>24</v>
      </c>
      <c r="H10" s="21"/>
      <c r="I10" s="21"/>
      <c r="J10" s="21">
        <v>10</v>
      </c>
      <c r="K10" s="21" t="s">
        <v>24</v>
      </c>
      <c r="L10" s="21">
        <v>112</v>
      </c>
      <c r="M10" s="21" t="s">
        <v>24</v>
      </c>
      <c r="N10" s="23">
        <f t="shared" si="0"/>
        <v>122</v>
      </c>
    </row>
    <row r="11" spans="1:14" x14ac:dyDescent="0.25">
      <c r="A11" s="16">
        <v>85615</v>
      </c>
      <c r="B11" s="17" t="s">
        <v>32</v>
      </c>
      <c r="C11" s="21">
        <v>14</v>
      </c>
      <c r="D11" s="21">
        <v>4</v>
      </c>
      <c r="E11" s="21">
        <v>0</v>
      </c>
      <c r="F11" s="21">
        <v>0</v>
      </c>
      <c r="G11" s="21">
        <v>0</v>
      </c>
      <c r="H11" s="24">
        <v>1.292947494434078</v>
      </c>
      <c r="I11" s="21">
        <v>18.101264922077092</v>
      </c>
      <c r="J11" s="21">
        <v>1</v>
      </c>
      <c r="K11" s="21">
        <v>0</v>
      </c>
      <c r="L11" s="21">
        <v>54</v>
      </c>
      <c r="M11" s="21" t="s">
        <v>24</v>
      </c>
      <c r="N11" s="23">
        <f t="shared" si="0"/>
        <v>73.101264922077092</v>
      </c>
    </row>
    <row r="12" spans="1:14" x14ac:dyDescent="0.25">
      <c r="A12" s="16">
        <v>85618</v>
      </c>
      <c r="B12" s="17" t="s">
        <v>28</v>
      </c>
      <c r="C12" s="21" t="s">
        <v>24</v>
      </c>
      <c r="D12" s="21" t="s">
        <v>24</v>
      </c>
      <c r="E12" s="21" t="s">
        <v>24</v>
      </c>
      <c r="F12" s="21" t="s">
        <v>24</v>
      </c>
      <c r="G12" s="21" t="s">
        <v>24</v>
      </c>
      <c r="H12" s="21"/>
      <c r="I12" s="21"/>
      <c r="J12" s="21">
        <v>4</v>
      </c>
      <c r="K12" s="21" t="s">
        <v>24</v>
      </c>
      <c r="L12" s="21">
        <v>28</v>
      </c>
      <c r="M12" s="21" t="s">
        <v>24</v>
      </c>
      <c r="N12" s="23">
        <f t="shared" si="0"/>
        <v>32</v>
      </c>
    </row>
    <row r="13" spans="1:14" x14ac:dyDescent="0.25">
      <c r="A13" s="16">
        <v>85619</v>
      </c>
      <c r="B13" s="17" t="s">
        <v>33</v>
      </c>
      <c r="C13" s="21" t="s">
        <v>24</v>
      </c>
      <c r="D13" s="21" t="s">
        <v>24</v>
      </c>
      <c r="E13" s="21" t="s">
        <v>24</v>
      </c>
      <c r="F13" s="21" t="s">
        <v>24</v>
      </c>
      <c r="G13" s="21" t="s">
        <v>24</v>
      </c>
      <c r="H13" s="21"/>
      <c r="I13" s="21"/>
      <c r="J13" s="21">
        <v>0</v>
      </c>
      <c r="K13" s="21" t="s">
        <v>24</v>
      </c>
      <c r="L13" s="21">
        <v>3</v>
      </c>
      <c r="M13" s="21" t="s">
        <v>24</v>
      </c>
      <c r="N13" s="23">
        <f t="shared" si="0"/>
        <v>3</v>
      </c>
    </row>
    <row r="14" spans="1:14" x14ac:dyDescent="0.25">
      <c r="A14" s="16">
        <v>85620</v>
      </c>
      <c r="B14" s="17" t="s">
        <v>34</v>
      </c>
      <c r="C14" s="21" t="s">
        <v>24</v>
      </c>
      <c r="D14" s="21" t="s">
        <v>24</v>
      </c>
      <c r="E14" s="21" t="s">
        <v>24</v>
      </c>
      <c r="F14" s="21" t="s">
        <v>24</v>
      </c>
      <c r="G14" s="25" t="s">
        <v>24</v>
      </c>
      <c r="H14" s="25"/>
      <c r="I14" s="21"/>
      <c r="J14" s="21">
        <v>0</v>
      </c>
      <c r="K14" s="21" t="s">
        <v>24</v>
      </c>
      <c r="L14" s="21">
        <v>0</v>
      </c>
      <c r="M14" s="21" t="s">
        <v>24</v>
      </c>
      <c r="N14" s="23">
        <f t="shared" si="0"/>
        <v>0</v>
      </c>
    </row>
    <row r="15" spans="1:14" x14ac:dyDescent="0.25">
      <c r="A15" s="16">
        <v>85621</v>
      </c>
      <c r="B15" s="17" t="s">
        <v>35</v>
      </c>
      <c r="C15" s="21" t="s">
        <v>24</v>
      </c>
      <c r="D15" s="21" t="s">
        <v>24</v>
      </c>
      <c r="E15" s="21" t="s">
        <v>24</v>
      </c>
      <c r="F15" s="21" t="s">
        <v>24</v>
      </c>
      <c r="G15" s="21" t="s">
        <v>24</v>
      </c>
      <c r="H15" s="21"/>
      <c r="I15" s="21"/>
      <c r="J15" s="21">
        <v>0</v>
      </c>
      <c r="K15" s="21" t="s">
        <v>24</v>
      </c>
      <c r="L15" s="21">
        <v>1</v>
      </c>
      <c r="M15" s="21" t="s">
        <v>24</v>
      </c>
      <c r="N15" s="23">
        <f t="shared" si="0"/>
        <v>1</v>
      </c>
    </row>
    <row r="16" spans="1:14" x14ac:dyDescent="0.25">
      <c r="A16" s="16">
        <v>85622</v>
      </c>
      <c r="B16" s="17" t="s">
        <v>36</v>
      </c>
      <c r="C16" s="21" t="s">
        <v>24</v>
      </c>
      <c r="D16" s="21" t="s">
        <v>24</v>
      </c>
      <c r="E16" s="21" t="s">
        <v>24</v>
      </c>
      <c r="F16" s="21" t="s">
        <v>24</v>
      </c>
      <c r="G16" s="21" t="s">
        <v>24</v>
      </c>
      <c r="H16" s="21"/>
      <c r="I16" s="21"/>
      <c r="J16" s="21" t="s">
        <v>24</v>
      </c>
      <c r="K16" s="21" t="s">
        <v>24</v>
      </c>
      <c r="L16" s="21" t="s">
        <v>24</v>
      </c>
      <c r="M16" s="21">
        <v>159</v>
      </c>
      <c r="N16" s="23">
        <f t="shared" si="0"/>
        <v>159</v>
      </c>
    </row>
    <row r="17" spans="1:16" x14ac:dyDescent="0.25">
      <c r="A17" s="16">
        <v>85623</v>
      </c>
      <c r="B17" s="17" t="s">
        <v>37</v>
      </c>
      <c r="C17" s="21" t="s">
        <v>24</v>
      </c>
      <c r="D17" s="21" t="s">
        <v>24</v>
      </c>
      <c r="E17" s="21" t="s">
        <v>24</v>
      </c>
      <c r="F17" s="21" t="s">
        <v>24</v>
      </c>
      <c r="G17" s="21" t="s">
        <v>24</v>
      </c>
      <c r="H17" s="22"/>
      <c r="I17" s="21"/>
      <c r="J17" s="17">
        <v>0</v>
      </c>
      <c r="K17" s="21" t="s">
        <v>24</v>
      </c>
      <c r="L17" s="17">
        <v>67</v>
      </c>
      <c r="M17" s="17" t="s">
        <v>24</v>
      </c>
      <c r="N17" s="23">
        <f t="shared" si="0"/>
        <v>67</v>
      </c>
    </row>
    <row r="18" spans="1:16" x14ac:dyDescent="0.25">
      <c r="A18" s="16">
        <v>85624</v>
      </c>
      <c r="B18" s="17" t="s">
        <v>38</v>
      </c>
      <c r="C18" s="21">
        <v>113</v>
      </c>
      <c r="D18" s="21">
        <v>6</v>
      </c>
      <c r="E18" s="21">
        <v>0</v>
      </c>
      <c r="F18" s="21">
        <v>0</v>
      </c>
      <c r="G18" s="21">
        <v>0</v>
      </c>
      <c r="H18" s="24">
        <v>1.292947494434078</v>
      </c>
      <c r="I18" s="21">
        <v>146.1030668710508</v>
      </c>
      <c r="J18" s="17">
        <v>1</v>
      </c>
      <c r="K18" s="21">
        <v>0</v>
      </c>
      <c r="L18" s="17">
        <v>44</v>
      </c>
      <c r="M18" s="17" t="s">
        <v>24</v>
      </c>
      <c r="N18" s="23">
        <f t="shared" si="0"/>
        <v>191.1030668710508</v>
      </c>
    </row>
    <row r="19" spans="1:16" x14ac:dyDescent="0.25">
      <c r="A19" s="16">
        <v>85625</v>
      </c>
      <c r="B19" s="17" t="s">
        <v>39</v>
      </c>
      <c r="C19" s="21" t="s">
        <v>24</v>
      </c>
      <c r="D19" s="21" t="s">
        <v>24</v>
      </c>
      <c r="E19" s="21" t="s">
        <v>24</v>
      </c>
      <c r="F19" s="21" t="s">
        <v>24</v>
      </c>
      <c r="G19" s="21" t="s">
        <v>24</v>
      </c>
      <c r="H19" s="22"/>
      <c r="I19" s="21"/>
      <c r="J19" s="17">
        <v>1</v>
      </c>
      <c r="K19" s="21" t="s">
        <v>24</v>
      </c>
      <c r="L19" s="17">
        <v>0</v>
      </c>
      <c r="M19" s="17" t="s">
        <v>24</v>
      </c>
      <c r="N19" s="23">
        <f t="shared" si="0"/>
        <v>1</v>
      </c>
    </row>
    <row r="20" spans="1:16" x14ac:dyDescent="0.25">
      <c r="A20" s="16">
        <v>85626</v>
      </c>
      <c r="B20" s="17" t="s">
        <v>40</v>
      </c>
      <c r="C20" s="21" t="s">
        <v>24</v>
      </c>
      <c r="D20" s="21" t="s">
        <v>24</v>
      </c>
      <c r="E20" s="21" t="s">
        <v>24</v>
      </c>
      <c r="F20" s="21" t="s">
        <v>24</v>
      </c>
      <c r="G20" s="21" t="s">
        <v>24</v>
      </c>
      <c r="H20" s="22"/>
      <c r="I20" s="21"/>
      <c r="J20" s="17">
        <v>0</v>
      </c>
      <c r="K20" s="21" t="s">
        <v>24</v>
      </c>
      <c r="L20" s="17">
        <v>2</v>
      </c>
      <c r="M20" s="17" t="s">
        <v>24</v>
      </c>
      <c r="N20" s="23">
        <f t="shared" si="0"/>
        <v>2</v>
      </c>
    </row>
    <row r="21" spans="1:16" x14ac:dyDescent="0.25">
      <c r="A21" s="16">
        <v>85627</v>
      </c>
      <c r="B21" s="17" t="s">
        <v>41</v>
      </c>
      <c r="C21" s="21" t="s">
        <v>24</v>
      </c>
      <c r="D21" s="21" t="s">
        <v>24</v>
      </c>
      <c r="E21" s="21" t="s">
        <v>24</v>
      </c>
      <c r="F21" s="21" t="s">
        <v>24</v>
      </c>
      <c r="G21" s="21" t="s">
        <v>24</v>
      </c>
      <c r="H21" s="22"/>
      <c r="I21" s="21"/>
      <c r="J21" s="17">
        <v>2</v>
      </c>
      <c r="K21" s="21" t="s">
        <v>24</v>
      </c>
      <c r="L21" s="17">
        <v>25</v>
      </c>
      <c r="M21" s="17" t="s">
        <v>24</v>
      </c>
      <c r="N21" s="23">
        <f t="shared" si="0"/>
        <v>27</v>
      </c>
    </row>
    <row r="22" spans="1:16" x14ac:dyDescent="0.25">
      <c r="A22" s="26"/>
      <c r="B22" s="27" t="s">
        <v>42</v>
      </c>
      <c r="C22" s="28">
        <f>SUM(C3:C21)</f>
        <v>1507</v>
      </c>
      <c r="D22" s="28">
        <f>SUM(D3:D21)</f>
        <v>165</v>
      </c>
      <c r="E22" s="28">
        <f>SUM(E3:E21)</f>
        <v>40</v>
      </c>
      <c r="F22" s="28">
        <f>SUM(F3:F21)</f>
        <v>101</v>
      </c>
      <c r="G22" s="28">
        <f>SUM(G3:G21)</f>
        <v>5</v>
      </c>
      <c r="H22" s="28"/>
      <c r="I22" s="28">
        <f t="shared" ref="I22:M22" si="1">SUM(I3:I21)</f>
        <v>1948.4718741121553</v>
      </c>
      <c r="J22" s="28">
        <f t="shared" si="1"/>
        <v>89</v>
      </c>
      <c r="K22" s="28">
        <f t="shared" si="1"/>
        <v>849.82828282828279</v>
      </c>
      <c r="L22" s="28">
        <f t="shared" si="1"/>
        <v>1241</v>
      </c>
      <c r="M22" s="28">
        <f t="shared" si="1"/>
        <v>238</v>
      </c>
      <c r="N22" s="29">
        <f t="shared" si="0"/>
        <v>4366.3001569404387</v>
      </c>
    </row>
    <row r="23" spans="1:16" ht="15.75" thickBot="1" x14ac:dyDescent="0.3">
      <c r="A23" s="30"/>
      <c r="B23" s="31"/>
      <c r="C23" s="32"/>
      <c r="D23" s="32"/>
      <c r="E23" s="32"/>
      <c r="F23" s="32"/>
      <c r="G23" s="33" t="s">
        <v>43</v>
      </c>
      <c r="H23" s="34">
        <v>1.292947494434078</v>
      </c>
      <c r="I23" s="35">
        <f t="shared" ref="I23:N23" si="2">(I22/$N$22)</f>
        <v>0.4462523885388337</v>
      </c>
      <c r="J23" s="35">
        <f t="shared" si="2"/>
        <v>2.0383390239109039E-2</v>
      </c>
      <c r="K23" s="35">
        <f t="shared" si="2"/>
        <v>0.19463350028225634</v>
      </c>
      <c r="L23" s="35">
        <f t="shared" si="2"/>
        <v>0.28422232906443051</v>
      </c>
      <c r="M23" s="35">
        <f t="shared" si="2"/>
        <v>5.4508391875370238E-2</v>
      </c>
      <c r="N23" s="36">
        <f t="shared" si="2"/>
        <v>1</v>
      </c>
      <c r="P23" s="37"/>
    </row>
    <row r="24" spans="1:16" ht="15.75" thickTop="1" x14ac:dyDescent="0.25">
      <c r="A24" s="38" t="s">
        <v>44</v>
      </c>
    </row>
    <row r="25" spans="1:16" x14ac:dyDescent="0.25">
      <c r="A25" s="39" t="s">
        <v>45</v>
      </c>
    </row>
    <row r="26" spans="1:16" x14ac:dyDescent="0.25">
      <c r="A26" s="39" t="s">
        <v>46</v>
      </c>
    </row>
    <row r="27" spans="1:16" x14ac:dyDescent="0.25">
      <c r="A27" s="40" t="s">
        <v>47</v>
      </c>
    </row>
    <row r="28" spans="1:16" x14ac:dyDescent="0.25">
      <c r="A28" s="40" t="s">
        <v>48</v>
      </c>
    </row>
    <row r="31" spans="1:16" x14ac:dyDescent="0.25">
      <c r="A31" s="15"/>
      <c r="N31" s="41"/>
    </row>
    <row r="32" spans="1:16" x14ac:dyDescent="0.25">
      <c r="A32" s="15"/>
      <c r="N32" s="41"/>
    </row>
    <row r="33" spans="1:14" x14ac:dyDescent="0.25">
      <c r="A33" s="15"/>
      <c r="N33" s="41"/>
    </row>
    <row r="34" spans="1:14" x14ac:dyDescent="0.25">
      <c r="A34" s="15"/>
      <c r="N34" s="41"/>
    </row>
    <row r="35" spans="1:14" x14ac:dyDescent="0.25">
      <c r="A35" s="15"/>
      <c r="N35" s="41"/>
    </row>
    <row r="36" spans="1:14" x14ac:dyDescent="0.25">
      <c r="A36" s="15"/>
      <c r="N36" s="41"/>
    </row>
    <row r="37" spans="1:14" x14ac:dyDescent="0.25">
      <c r="A37" s="15"/>
      <c r="N37" s="41"/>
    </row>
    <row r="38" spans="1:14" x14ac:dyDescent="0.25">
      <c r="A38" s="15"/>
      <c r="N38" s="41"/>
    </row>
    <row r="39" spans="1:14" x14ac:dyDescent="0.25">
      <c r="A39" s="15"/>
      <c r="N39" s="41"/>
    </row>
    <row r="40" spans="1:14" x14ac:dyDescent="0.25">
      <c r="A40" s="15"/>
      <c r="N40" s="41"/>
    </row>
    <row r="41" spans="1:14" x14ac:dyDescent="0.25">
      <c r="A41" s="15"/>
      <c r="N41" s="41"/>
    </row>
    <row r="42" spans="1:14" x14ac:dyDescent="0.25">
      <c r="A42" s="15"/>
      <c r="N42" s="41"/>
    </row>
    <row r="43" spans="1:14" x14ac:dyDescent="0.25">
      <c r="A43" s="15"/>
      <c r="N43" s="41"/>
    </row>
    <row r="44" spans="1:14" x14ac:dyDescent="0.25">
      <c r="A44" s="15"/>
      <c r="N44" s="41"/>
    </row>
    <row r="45" spans="1:14" x14ac:dyDescent="0.25">
      <c r="A45" s="15"/>
      <c r="N45" s="41"/>
    </row>
    <row r="46" spans="1:14" x14ac:dyDescent="0.25">
      <c r="A46" s="15"/>
      <c r="N46" s="41"/>
    </row>
    <row r="47" spans="1:14" x14ac:dyDescent="0.25">
      <c r="A47" s="15"/>
      <c r="N47" s="41"/>
    </row>
    <row r="48" spans="1:14" x14ac:dyDescent="0.25">
      <c r="A48" s="15"/>
      <c r="N48" s="41"/>
    </row>
    <row r="49" spans="1:14" x14ac:dyDescent="0.25">
      <c r="A49" s="15"/>
      <c r="N49" s="41"/>
    </row>
    <row r="50" spans="1:14" x14ac:dyDescent="0.25">
      <c r="A50" s="15"/>
      <c r="N50" s="41"/>
    </row>
    <row r="51" spans="1:14" x14ac:dyDescent="0.25">
      <c r="A51" s="15"/>
      <c r="H51" s="42"/>
      <c r="I51" s="43"/>
      <c r="J51" s="43"/>
      <c r="K51" s="43"/>
      <c r="L51" s="43"/>
      <c r="M51" s="43"/>
    </row>
  </sheetData>
  <mergeCells count="1">
    <mergeCell ref="A1:N1"/>
  </mergeCells>
  <pageMargins left="0.70866141732283472" right="0.70866141732283472" top="0.74803149606299213" bottom="0.74803149606299213" header="0.31496062992125984" footer="0.31496062992125984"/>
  <pageSetup paperSize="9" scale="70" orientation="landscape" r:id="rId1"/>
  <headerFooter scaleWithDoc="0" alignWithMargins="0">
    <oddHeader>&amp;C&amp;"Calibri,Regular"&amp;13SRAD Report No.2027 Transport Statistics Salford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04F-57B7-40F6-B755-FACC61626B39}">
  <sheetPr>
    <pageSetUpPr fitToPage="1"/>
  </sheetPr>
  <dimension ref="A1:P51"/>
  <sheetViews>
    <sheetView zoomScale="65" zoomScaleNormal="65" zoomScalePageLayoutView="65" workbookViewId="0">
      <selection activeCell="Y9" sqref="Y9"/>
    </sheetView>
  </sheetViews>
  <sheetFormatPr defaultColWidth="9.140625" defaultRowHeight="15" x14ac:dyDescent="0.25"/>
  <cols>
    <col min="1" max="1" width="7.140625" style="39" customWidth="1"/>
    <col min="2" max="2" width="48.7109375" style="15" customWidth="1"/>
    <col min="3" max="3" width="6.42578125" style="15" customWidth="1"/>
    <col min="4" max="4" width="5.85546875" style="15" customWidth="1"/>
    <col min="5" max="5" width="6.28515625" style="15" customWidth="1"/>
    <col min="6" max="6" width="6.7109375" style="15" customWidth="1"/>
    <col min="7" max="7" width="13.140625" style="15" customWidth="1"/>
    <col min="8" max="8" width="14.7109375" style="15" customWidth="1"/>
    <col min="9" max="9" width="9.42578125" style="15" customWidth="1"/>
    <col min="10" max="10" width="12.42578125" style="15" customWidth="1"/>
    <col min="11" max="11" width="9.42578125" style="15" customWidth="1"/>
    <col min="12" max="12" width="8.28515625" style="15" customWidth="1"/>
    <col min="13" max="13" width="15.5703125" style="15" customWidth="1"/>
    <col min="14" max="14" width="27.7109375" style="15" customWidth="1"/>
    <col min="15" max="16384" width="9.140625" style="15"/>
  </cols>
  <sheetData>
    <row r="1" spans="1:15" ht="15.75" thickTop="1" x14ac:dyDescent="0.25">
      <c r="A1" s="12" t="s">
        <v>49</v>
      </c>
      <c r="B1" s="13"/>
      <c r="C1" s="13"/>
      <c r="D1" s="13"/>
      <c r="E1" s="13"/>
      <c r="F1" s="13"/>
      <c r="G1" s="13"/>
      <c r="H1" s="13"/>
      <c r="I1" s="13"/>
      <c r="J1" s="13"/>
      <c r="K1" s="13"/>
      <c r="L1" s="13"/>
      <c r="M1" s="13"/>
      <c r="N1" s="14"/>
    </row>
    <row r="2" spans="1:15" x14ac:dyDescent="0.25">
      <c r="A2" s="16" t="s">
        <v>9</v>
      </c>
      <c r="B2" s="17" t="s">
        <v>10</v>
      </c>
      <c r="C2" s="18" t="s">
        <v>11</v>
      </c>
      <c r="D2" s="18" t="s">
        <v>12</v>
      </c>
      <c r="E2" s="18" t="s">
        <v>13</v>
      </c>
      <c r="F2" s="18" t="s">
        <v>14</v>
      </c>
      <c r="G2" s="19" t="s">
        <v>15</v>
      </c>
      <c r="H2" s="19" t="s">
        <v>16</v>
      </c>
      <c r="I2" s="19" t="s">
        <v>17</v>
      </c>
      <c r="J2" s="19" t="s">
        <v>18</v>
      </c>
      <c r="K2" s="19" t="s">
        <v>19</v>
      </c>
      <c r="L2" s="19" t="s">
        <v>20</v>
      </c>
      <c r="M2" s="19" t="s">
        <v>21</v>
      </c>
      <c r="N2" s="20" t="s">
        <v>22</v>
      </c>
    </row>
    <row r="3" spans="1:15" x14ac:dyDescent="0.25">
      <c r="A3" s="16">
        <v>85602</v>
      </c>
      <c r="B3" s="17" t="s">
        <v>23</v>
      </c>
      <c r="C3" s="21">
        <v>94</v>
      </c>
      <c r="D3" s="21">
        <v>19</v>
      </c>
      <c r="E3" s="21">
        <v>4</v>
      </c>
      <c r="F3" s="21">
        <v>62</v>
      </c>
      <c r="G3" s="21">
        <v>1</v>
      </c>
      <c r="H3" s="22">
        <v>1.4408602150537635</v>
      </c>
      <c r="I3" s="21">
        <v>135.44086021505376</v>
      </c>
      <c r="J3" s="17">
        <v>7</v>
      </c>
      <c r="K3" s="21">
        <v>409</v>
      </c>
      <c r="L3" s="17">
        <v>112</v>
      </c>
      <c r="M3" s="17" t="s">
        <v>24</v>
      </c>
      <c r="N3" s="23">
        <f>SUM(I3:M3)</f>
        <v>663.44086021505382</v>
      </c>
      <c r="O3" s="41"/>
    </row>
    <row r="4" spans="1:15" x14ac:dyDescent="0.25">
      <c r="A4" s="16">
        <v>85608</v>
      </c>
      <c r="B4" s="17" t="s">
        <v>25</v>
      </c>
      <c r="C4" s="21" t="s">
        <v>24</v>
      </c>
      <c r="D4" s="21" t="s">
        <v>24</v>
      </c>
      <c r="E4" s="21" t="s">
        <v>24</v>
      </c>
      <c r="F4" s="21" t="s">
        <v>24</v>
      </c>
      <c r="G4" s="21" t="s">
        <v>24</v>
      </c>
      <c r="H4" s="22"/>
      <c r="I4" s="21"/>
      <c r="J4" s="17" t="s">
        <v>24</v>
      </c>
      <c r="K4" s="21" t="s">
        <v>24</v>
      </c>
      <c r="L4" s="17" t="s">
        <v>24</v>
      </c>
      <c r="M4" s="17">
        <v>6</v>
      </c>
      <c r="N4" s="23">
        <f t="shared" ref="N4:N21" si="0">SUM(I4:M4)</f>
        <v>6</v>
      </c>
      <c r="O4" s="41"/>
    </row>
    <row r="5" spans="1:15" x14ac:dyDescent="0.25">
      <c r="A5" s="16">
        <v>85609</v>
      </c>
      <c r="B5" s="17" t="s">
        <v>26</v>
      </c>
      <c r="C5" s="21" t="s">
        <v>24</v>
      </c>
      <c r="D5" s="21" t="s">
        <v>24</v>
      </c>
      <c r="E5" s="21" t="s">
        <v>24</v>
      </c>
      <c r="F5" s="21" t="s">
        <v>24</v>
      </c>
      <c r="G5" s="21" t="s">
        <v>24</v>
      </c>
      <c r="H5" s="22"/>
      <c r="I5" s="21"/>
      <c r="J5" s="17">
        <v>7</v>
      </c>
      <c r="K5" s="21" t="s">
        <v>24</v>
      </c>
      <c r="L5" s="17">
        <v>155</v>
      </c>
      <c r="M5" s="17" t="s">
        <v>24</v>
      </c>
      <c r="N5" s="23">
        <f t="shared" si="0"/>
        <v>162</v>
      </c>
      <c r="O5" s="41"/>
    </row>
    <row r="6" spans="1:15" x14ac:dyDescent="0.25">
      <c r="A6" s="16">
        <v>85610</v>
      </c>
      <c r="B6" s="17" t="s">
        <v>27</v>
      </c>
      <c r="C6" s="21">
        <v>21</v>
      </c>
      <c r="D6" s="21">
        <v>6</v>
      </c>
      <c r="E6" s="21">
        <v>0</v>
      </c>
      <c r="F6" s="21">
        <v>0</v>
      </c>
      <c r="G6" s="21">
        <v>0</v>
      </c>
      <c r="H6" s="24">
        <v>1.4400874038115383</v>
      </c>
      <c r="I6" s="21">
        <v>30.241835480042305</v>
      </c>
      <c r="J6" s="17">
        <v>0</v>
      </c>
      <c r="K6" s="21">
        <v>0</v>
      </c>
      <c r="L6" s="17">
        <v>3</v>
      </c>
      <c r="M6" s="17" t="s">
        <v>24</v>
      </c>
      <c r="N6" s="23">
        <f t="shared" si="0"/>
        <v>33.241835480042305</v>
      </c>
      <c r="O6" s="41"/>
    </row>
    <row r="7" spans="1:15" x14ac:dyDescent="0.25">
      <c r="A7" s="16">
        <v>85611</v>
      </c>
      <c r="B7" s="17" t="s">
        <v>28</v>
      </c>
      <c r="C7" s="21">
        <v>839</v>
      </c>
      <c r="D7" s="21">
        <v>61</v>
      </c>
      <c r="E7" s="21">
        <v>12</v>
      </c>
      <c r="F7" s="21">
        <v>1</v>
      </c>
      <c r="G7" s="21">
        <v>0</v>
      </c>
      <c r="H7" s="22">
        <v>1.447653429602888</v>
      </c>
      <c r="I7" s="21">
        <v>1214.5812274368229</v>
      </c>
      <c r="J7" s="17">
        <v>1</v>
      </c>
      <c r="K7" s="21">
        <v>6.7758620689655169</v>
      </c>
      <c r="L7" s="17">
        <v>36</v>
      </c>
      <c r="M7" s="17" t="s">
        <v>24</v>
      </c>
      <c r="N7" s="23">
        <f t="shared" si="0"/>
        <v>1258.3570895057885</v>
      </c>
      <c r="O7" s="41"/>
    </row>
    <row r="8" spans="1:15" x14ac:dyDescent="0.25">
      <c r="A8" s="16">
        <v>85612</v>
      </c>
      <c r="B8" s="17" t="s">
        <v>29</v>
      </c>
      <c r="C8" s="21">
        <v>101</v>
      </c>
      <c r="D8" s="21">
        <v>13</v>
      </c>
      <c r="E8" s="21">
        <v>3</v>
      </c>
      <c r="F8" s="21">
        <v>54</v>
      </c>
      <c r="G8" s="21">
        <v>2</v>
      </c>
      <c r="H8" s="24">
        <v>1.4400874038115383</v>
      </c>
      <c r="I8" s="21">
        <v>145.44882778496537</v>
      </c>
      <c r="J8" s="17">
        <v>4</v>
      </c>
      <c r="K8" s="21">
        <v>377</v>
      </c>
      <c r="L8" s="17">
        <v>686</v>
      </c>
      <c r="M8" s="17" t="s">
        <v>24</v>
      </c>
      <c r="N8" s="23">
        <f t="shared" si="0"/>
        <v>1212.4488277849655</v>
      </c>
      <c r="O8" s="41"/>
    </row>
    <row r="9" spans="1:15" x14ac:dyDescent="0.25">
      <c r="A9" s="16">
        <v>85613</v>
      </c>
      <c r="B9" s="17" t="s">
        <v>30</v>
      </c>
      <c r="C9" s="21">
        <v>235</v>
      </c>
      <c r="D9" s="21">
        <v>28</v>
      </c>
      <c r="E9" s="21">
        <v>18</v>
      </c>
      <c r="F9" s="21">
        <v>0</v>
      </c>
      <c r="G9" s="21">
        <v>0</v>
      </c>
      <c r="H9" s="44">
        <v>1.4127659574468086</v>
      </c>
      <c r="I9" s="21">
        <v>332</v>
      </c>
      <c r="J9" s="17">
        <v>3</v>
      </c>
      <c r="K9" s="21">
        <v>0</v>
      </c>
      <c r="L9" s="17">
        <v>39</v>
      </c>
      <c r="M9" s="17" t="s">
        <v>24</v>
      </c>
      <c r="N9" s="23">
        <f t="shared" si="0"/>
        <v>374</v>
      </c>
      <c r="O9" s="41"/>
    </row>
    <row r="10" spans="1:15" x14ac:dyDescent="0.25">
      <c r="A10" s="16">
        <v>85614</v>
      </c>
      <c r="B10" s="17" t="s">
        <v>31</v>
      </c>
      <c r="C10" s="21" t="s">
        <v>24</v>
      </c>
      <c r="D10" s="21" t="s">
        <v>24</v>
      </c>
      <c r="E10" s="21" t="s">
        <v>24</v>
      </c>
      <c r="F10" s="21" t="s">
        <v>24</v>
      </c>
      <c r="G10" s="21" t="s">
        <v>24</v>
      </c>
      <c r="H10" s="21"/>
      <c r="I10" s="21"/>
      <c r="J10" s="21">
        <v>1</v>
      </c>
      <c r="K10" s="21" t="s">
        <v>24</v>
      </c>
      <c r="L10" s="21">
        <v>187</v>
      </c>
      <c r="M10" s="21" t="s">
        <v>24</v>
      </c>
      <c r="N10" s="23">
        <f t="shared" si="0"/>
        <v>188</v>
      </c>
      <c r="O10" s="41"/>
    </row>
    <row r="11" spans="1:15" x14ac:dyDescent="0.25">
      <c r="A11" s="16">
        <v>85615</v>
      </c>
      <c r="B11" s="17" t="s">
        <v>32</v>
      </c>
      <c r="C11" s="21">
        <v>2</v>
      </c>
      <c r="D11" s="21">
        <v>3</v>
      </c>
      <c r="E11" s="21">
        <v>0</v>
      </c>
      <c r="F11" s="21">
        <v>0</v>
      </c>
      <c r="G11" s="21">
        <v>0</v>
      </c>
      <c r="H11" s="24">
        <v>1.4400874038115383</v>
      </c>
      <c r="I11" s="21">
        <v>2.8801748076230766</v>
      </c>
      <c r="J11" s="21">
        <v>0</v>
      </c>
      <c r="K11" s="21">
        <v>0</v>
      </c>
      <c r="L11" s="21">
        <v>17</v>
      </c>
      <c r="M11" s="21" t="s">
        <v>24</v>
      </c>
      <c r="N11" s="23">
        <f t="shared" si="0"/>
        <v>19.880174807623078</v>
      </c>
      <c r="O11" s="41"/>
    </row>
    <row r="12" spans="1:15" x14ac:dyDescent="0.25">
      <c r="A12" s="16">
        <v>85618</v>
      </c>
      <c r="B12" s="17" t="s">
        <v>28</v>
      </c>
      <c r="C12" s="21" t="s">
        <v>24</v>
      </c>
      <c r="D12" s="21" t="s">
        <v>24</v>
      </c>
      <c r="E12" s="21" t="s">
        <v>24</v>
      </c>
      <c r="F12" s="21" t="s">
        <v>24</v>
      </c>
      <c r="G12" s="21" t="s">
        <v>24</v>
      </c>
      <c r="H12" s="45"/>
      <c r="I12" s="21"/>
      <c r="J12" s="21">
        <v>0</v>
      </c>
      <c r="K12" s="21" t="s">
        <v>24</v>
      </c>
      <c r="L12" s="21">
        <v>26</v>
      </c>
      <c r="M12" s="21" t="s">
        <v>24</v>
      </c>
      <c r="N12" s="23">
        <f t="shared" si="0"/>
        <v>26</v>
      </c>
      <c r="O12" s="41"/>
    </row>
    <row r="13" spans="1:15" x14ac:dyDescent="0.25">
      <c r="A13" s="16">
        <v>85619</v>
      </c>
      <c r="B13" s="17" t="s">
        <v>33</v>
      </c>
      <c r="C13" s="21" t="s">
        <v>24</v>
      </c>
      <c r="D13" s="21" t="s">
        <v>24</v>
      </c>
      <c r="E13" s="21" t="s">
        <v>24</v>
      </c>
      <c r="F13" s="21" t="s">
        <v>24</v>
      </c>
      <c r="G13" s="21" t="s">
        <v>24</v>
      </c>
      <c r="H13" s="21"/>
      <c r="I13" s="21"/>
      <c r="J13" s="21">
        <v>0</v>
      </c>
      <c r="K13" s="21" t="s">
        <v>24</v>
      </c>
      <c r="L13" s="21">
        <v>2</v>
      </c>
      <c r="M13" s="21" t="s">
        <v>24</v>
      </c>
      <c r="N13" s="23">
        <f t="shared" si="0"/>
        <v>2</v>
      </c>
      <c r="O13" s="41"/>
    </row>
    <row r="14" spans="1:15" x14ac:dyDescent="0.25">
      <c r="A14" s="16">
        <v>85620</v>
      </c>
      <c r="B14" s="17" t="s">
        <v>34</v>
      </c>
      <c r="C14" s="21" t="s">
        <v>24</v>
      </c>
      <c r="D14" s="21" t="s">
        <v>24</v>
      </c>
      <c r="E14" s="21" t="s">
        <v>24</v>
      </c>
      <c r="F14" s="21" t="s">
        <v>24</v>
      </c>
      <c r="G14" s="25" t="s">
        <v>24</v>
      </c>
      <c r="H14" s="25"/>
      <c r="I14" s="21"/>
      <c r="J14" s="21">
        <v>1</v>
      </c>
      <c r="K14" s="21" t="s">
        <v>24</v>
      </c>
      <c r="L14" s="21">
        <v>2</v>
      </c>
      <c r="M14" s="21" t="s">
        <v>24</v>
      </c>
      <c r="N14" s="23">
        <f t="shared" si="0"/>
        <v>3</v>
      </c>
      <c r="O14" s="41"/>
    </row>
    <row r="15" spans="1:15" x14ac:dyDescent="0.25">
      <c r="A15" s="16">
        <v>85621</v>
      </c>
      <c r="B15" s="17" t="s">
        <v>35</v>
      </c>
      <c r="C15" s="21" t="s">
        <v>24</v>
      </c>
      <c r="D15" s="21" t="s">
        <v>24</v>
      </c>
      <c r="E15" s="21" t="s">
        <v>24</v>
      </c>
      <c r="F15" s="21" t="s">
        <v>24</v>
      </c>
      <c r="G15" s="21" t="s">
        <v>24</v>
      </c>
      <c r="H15" s="21"/>
      <c r="I15" s="21"/>
      <c r="J15" s="21">
        <v>0</v>
      </c>
      <c r="K15" s="21" t="s">
        <v>24</v>
      </c>
      <c r="L15" s="21">
        <v>1</v>
      </c>
      <c r="M15" s="21" t="s">
        <v>24</v>
      </c>
      <c r="N15" s="23">
        <f t="shared" si="0"/>
        <v>1</v>
      </c>
      <c r="O15" s="41"/>
    </row>
    <row r="16" spans="1:15" x14ac:dyDescent="0.25">
      <c r="A16" s="16">
        <v>85622</v>
      </c>
      <c r="B16" s="17" t="s">
        <v>36</v>
      </c>
      <c r="C16" s="21" t="s">
        <v>24</v>
      </c>
      <c r="D16" s="21" t="s">
        <v>24</v>
      </c>
      <c r="E16" s="21" t="s">
        <v>24</v>
      </c>
      <c r="F16" s="21" t="s">
        <v>24</v>
      </c>
      <c r="G16" s="21" t="s">
        <v>24</v>
      </c>
      <c r="H16" s="21"/>
      <c r="I16" s="21"/>
      <c r="J16" s="21" t="s">
        <v>24</v>
      </c>
      <c r="K16" s="21" t="s">
        <v>24</v>
      </c>
      <c r="L16" s="21" t="s">
        <v>24</v>
      </c>
      <c r="M16" s="21">
        <v>145</v>
      </c>
      <c r="N16" s="23">
        <f t="shared" si="0"/>
        <v>145</v>
      </c>
      <c r="O16" s="41"/>
    </row>
    <row r="17" spans="1:16" x14ac:dyDescent="0.25">
      <c r="A17" s="16">
        <v>85623</v>
      </c>
      <c r="B17" s="17" t="s">
        <v>37</v>
      </c>
      <c r="C17" s="21" t="s">
        <v>24</v>
      </c>
      <c r="D17" s="21" t="s">
        <v>24</v>
      </c>
      <c r="E17" s="21" t="s">
        <v>24</v>
      </c>
      <c r="F17" s="21" t="s">
        <v>24</v>
      </c>
      <c r="G17" s="21" t="s">
        <v>24</v>
      </c>
      <c r="H17" s="22"/>
      <c r="I17" s="21"/>
      <c r="J17" s="17">
        <v>2</v>
      </c>
      <c r="K17" s="21" t="s">
        <v>24</v>
      </c>
      <c r="L17" s="17">
        <v>149</v>
      </c>
      <c r="M17" s="17" t="s">
        <v>24</v>
      </c>
      <c r="N17" s="23">
        <f t="shared" si="0"/>
        <v>151</v>
      </c>
      <c r="O17" s="41"/>
    </row>
    <row r="18" spans="1:16" x14ac:dyDescent="0.25">
      <c r="A18" s="16">
        <v>85624</v>
      </c>
      <c r="B18" s="17" t="s">
        <v>38</v>
      </c>
      <c r="C18" s="21">
        <v>197</v>
      </c>
      <c r="D18" s="21">
        <v>10</v>
      </c>
      <c r="E18" s="21">
        <v>1</v>
      </c>
      <c r="F18" s="21">
        <v>0</v>
      </c>
      <c r="G18" s="21">
        <v>1</v>
      </c>
      <c r="H18" s="24">
        <v>1.4400874038115383</v>
      </c>
      <c r="I18" s="21">
        <v>283.69721855087306</v>
      </c>
      <c r="J18" s="17">
        <v>0</v>
      </c>
      <c r="K18" s="21">
        <v>0</v>
      </c>
      <c r="L18" s="17">
        <v>85</v>
      </c>
      <c r="M18" s="17" t="s">
        <v>24</v>
      </c>
      <c r="N18" s="23">
        <f t="shared" si="0"/>
        <v>368.69721855087306</v>
      </c>
      <c r="O18" s="41"/>
    </row>
    <row r="19" spans="1:16" x14ac:dyDescent="0.25">
      <c r="A19" s="16">
        <v>85625</v>
      </c>
      <c r="B19" s="17" t="s">
        <v>39</v>
      </c>
      <c r="C19" s="21" t="s">
        <v>24</v>
      </c>
      <c r="D19" s="21" t="s">
        <v>24</v>
      </c>
      <c r="E19" s="21" t="s">
        <v>24</v>
      </c>
      <c r="F19" s="21" t="s">
        <v>24</v>
      </c>
      <c r="G19" s="21" t="s">
        <v>24</v>
      </c>
      <c r="H19" s="44"/>
      <c r="I19" s="21"/>
      <c r="J19" s="17">
        <v>2</v>
      </c>
      <c r="K19" s="21" t="s">
        <v>24</v>
      </c>
      <c r="L19" s="17">
        <v>3</v>
      </c>
      <c r="M19" s="17" t="s">
        <v>24</v>
      </c>
      <c r="N19" s="23">
        <f t="shared" si="0"/>
        <v>5</v>
      </c>
      <c r="O19" s="41"/>
    </row>
    <row r="20" spans="1:16" x14ac:dyDescent="0.25">
      <c r="A20" s="16">
        <v>85626</v>
      </c>
      <c r="B20" s="17" t="s">
        <v>40</v>
      </c>
      <c r="C20" s="21" t="s">
        <v>24</v>
      </c>
      <c r="D20" s="21" t="s">
        <v>24</v>
      </c>
      <c r="E20" s="21" t="s">
        <v>24</v>
      </c>
      <c r="F20" s="21" t="s">
        <v>24</v>
      </c>
      <c r="G20" s="21" t="s">
        <v>24</v>
      </c>
      <c r="H20" s="22"/>
      <c r="I20" s="21"/>
      <c r="J20" s="17">
        <v>0</v>
      </c>
      <c r="K20" s="21" t="s">
        <v>24</v>
      </c>
      <c r="L20" s="17">
        <v>2</v>
      </c>
      <c r="M20" s="17" t="s">
        <v>24</v>
      </c>
      <c r="N20" s="23">
        <f t="shared" si="0"/>
        <v>2</v>
      </c>
      <c r="O20" s="41"/>
    </row>
    <row r="21" spans="1:16" x14ac:dyDescent="0.25">
      <c r="A21" s="16">
        <v>85627</v>
      </c>
      <c r="B21" s="17" t="s">
        <v>41</v>
      </c>
      <c r="C21" s="21" t="s">
        <v>24</v>
      </c>
      <c r="D21" s="21" t="s">
        <v>24</v>
      </c>
      <c r="E21" s="21" t="s">
        <v>24</v>
      </c>
      <c r="F21" s="21" t="s">
        <v>24</v>
      </c>
      <c r="G21" s="21" t="s">
        <v>24</v>
      </c>
      <c r="H21" s="22"/>
      <c r="I21" s="21"/>
      <c r="J21" s="17">
        <v>4</v>
      </c>
      <c r="K21" s="21" t="s">
        <v>24</v>
      </c>
      <c r="L21" s="17">
        <v>11</v>
      </c>
      <c r="M21" s="17" t="s">
        <v>24</v>
      </c>
      <c r="N21" s="23">
        <f t="shared" si="0"/>
        <v>15</v>
      </c>
      <c r="O21" s="41"/>
    </row>
    <row r="22" spans="1:16" x14ac:dyDescent="0.25">
      <c r="A22" s="26"/>
      <c r="B22" s="27" t="s">
        <v>42</v>
      </c>
      <c r="C22" s="28">
        <f>SUM(C3:C21)</f>
        <v>1489</v>
      </c>
      <c r="D22" s="28">
        <f>SUM(D3:D21)</f>
        <v>140</v>
      </c>
      <c r="E22" s="28">
        <f>SUM(E3:E21)</f>
        <v>38</v>
      </c>
      <c r="F22" s="28">
        <f>SUM(F3:F21)</f>
        <v>117</v>
      </c>
      <c r="G22" s="28">
        <f>SUM(G3:G21)</f>
        <v>4</v>
      </c>
      <c r="H22" s="28"/>
      <c r="I22" s="28">
        <f t="shared" ref="I22:N22" si="1">SUM(I3:I21)</f>
        <v>2144.2901442753805</v>
      </c>
      <c r="J22" s="28">
        <f t="shared" si="1"/>
        <v>32</v>
      </c>
      <c r="K22" s="28">
        <f t="shared" si="1"/>
        <v>792.77586206896558</v>
      </c>
      <c r="L22" s="28">
        <f t="shared" si="1"/>
        <v>1516</v>
      </c>
      <c r="M22" s="28">
        <f t="shared" si="1"/>
        <v>151</v>
      </c>
      <c r="N22" s="29">
        <f t="shared" si="1"/>
        <v>4636.0660063443465</v>
      </c>
      <c r="O22" s="41"/>
    </row>
    <row r="23" spans="1:16" ht="15.75" thickBot="1" x14ac:dyDescent="0.3">
      <c r="A23" s="30"/>
      <c r="B23" s="31"/>
      <c r="C23" s="32"/>
      <c r="D23" s="32"/>
      <c r="E23" s="32"/>
      <c r="F23" s="32"/>
      <c r="G23" s="33" t="s">
        <v>43</v>
      </c>
      <c r="H23" s="34">
        <v>1.4400874038115383</v>
      </c>
      <c r="I23" s="35">
        <f t="shared" ref="I23:N23" si="2">(I22/$N$22)</f>
        <v>0.4625236442580779</v>
      </c>
      <c r="J23" s="35">
        <f t="shared" si="2"/>
        <v>6.9024038821295375E-3</v>
      </c>
      <c r="K23" s="35">
        <f t="shared" si="2"/>
        <v>0.17100184962510684</v>
      </c>
      <c r="L23" s="35">
        <f t="shared" si="2"/>
        <v>0.32700138391588685</v>
      </c>
      <c r="M23" s="35">
        <f t="shared" si="2"/>
        <v>3.2570718318798757E-2</v>
      </c>
      <c r="N23" s="36">
        <f t="shared" si="2"/>
        <v>1</v>
      </c>
      <c r="P23" s="37"/>
    </row>
    <row r="24" spans="1:16" ht="15.75" thickTop="1" x14ac:dyDescent="0.25">
      <c r="A24" s="38" t="s">
        <v>44</v>
      </c>
    </row>
    <row r="25" spans="1:16" x14ac:dyDescent="0.25">
      <c r="A25" s="39" t="s">
        <v>45</v>
      </c>
    </row>
    <row r="26" spans="1:16" x14ac:dyDescent="0.25">
      <c r="A26" s="39" t="s">
        <v>46</v>
      </c>
    </row>
    <row r="27" spans="1:16" x14ac:dyDescent="0.25">
      <c r="A27" s="40" t="s">
        <v>47</v>
      </c>
    </row>
    <row r="28" spans="1:16" x14ac:dyDescent="0.25">
      <c r="A28" s="40" t="s">
        <v>48</v>
      </c>
    </row>
    <row r="51" spans="9:13" x14ac:dyDescent="0.25">
      <c r="I51" s="43"/>
      <c r="J51" s="43"/>
      <c r="K51" s="43"/>
      <c r="L51" s="43"/>
      <c r="M51" s="43"/>
    </row>
  </sheetData>
  <mergeCells count="1">
    <mergeCell ref="A1:N1"/>
  </mergeCells>
  <pageMargins left="0.70866141732283472" right="0.70866141732283472" top="0.74803149606299213" bottom="0.74803149606299213" header="0.31496062992125984" footer="0.31496062992125984"/>
  <pageSetup paperSize="9" scale="70" orientation="landscape" r:id="rId1"/>
  <headerFooter scaleWithDoc="0" alignWithMargins="0">
    <oddHeader>&amp;C&amp;"Calibri,Regular"&amp;13SRAD Report No.2027 Transport Statistics Salford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85D9-2C6D-494A-9C7C-DA019D6B6133}">
  <sheetPr>
    <pageSetUpPr fitToPage="1"/>
  </sheetPr>
  <dimension ref="A1:P51"/>
  <sheetViews>
    <sheetView zoomScale="65" zoomScaleNormal="65" zoomScalePageLayoutView="65" workbookViewId="0">
      <selection activeCell="Y9" sqref="Y9"/>
    </sheetView>
  </sheetViews>
  <sheetFormatPr defaultColWidth="9.140625" defaultRowHeight="15" x14ac:dyDescent="0.25"/>
  <cols>
    <col min="1" max="1" width="8.85546875" style="39" customWidth="1"/>
    <col min="2" max="2" width="48.7109375" style="15" customWidth="1"/>
    <col min="3" max="3" width="6.42578125" style="15" customWidth="1"/>
    <col min="4" max="4" width="5.85546875" style="15" customWidth="1"/>
    <col min="5" max="5" width="6.28515625" style="15" customWidth="1"/>
    <col min="6" max="6" width="6.7109375" style="15" customWidth="1"/>
    <col min="7" max="7" width="13.140625" style="15" customWidth="1"/>
    <col min="8" max="8" width="14.7109375" style="15" customWidth="1"/>
    <col min="9" max="9" width="9.42578125" style="15" customWidth="1"/>
    <col min="10" max="10" width="12.42578125" style="15" customWidth="1"/>
    <col min="11" max="11" width="9.42578125" style="15" customWidth="1"/>
    <col min="12" max="12" width="8.28515625" style="15" customWidth="1"/>
    <col min="13" max="13" width="15.28515625" style="15" customWidth="1"/>
    <col min="14" max="14" width="27.7109375" style="15" customWidth="1"/>
    <col min="15" max="16384" width="9.140625" style="15"/>
  </cols>
  <sheetData>
    <row r="1" spans="1:15" ht="15.75" thickTop="1" x14ac:dyDescent="0.25">
      <c r="A1" s="46" t="s">
        <v>50</v>
      </c>
      <c r="B1" s="47"/>
      <c r="C1" s="47"/>
      <c r="D1" s="47"/>
      <c r="E1" s="47"/>
      <c r="F1" s="47"/>
      <c r="G1" s="47"/>
      <c r="H1" s="47"/>
      <c r="I1" s="47"/>
      <c r="J1" s="47"/>
      <c r="K1" s="47"/>
      <c r="L1" s="47"/>
      <c r="M1" s="47"/>
      <c r="N1" s="48"/>
    </row>
    <row r="2" spans="1:15" ht="30" x14ac:dyDescent="0.25">
      <c r="A2" s="16" t="s">
        <v>9</v>
      </c>
      <c r="B2" s="17" t="s">
        <v>10</v>
      </c>
      <c r="C2" s="18" t="s">
        <v>11</v>
      </c>
      <c r="D2" s="18" t="s">
        <v>12</v>
      </c>
      <c r="E2" s="18" t="s">
        <v>13</v>
      </c>
      <c r="F2" s="18" t="s">
        <v>14</v>
      </c>
      <c r="G2" s="19" t="s">
        <v>15</v>
      </c>
      <c r="H2" s="19" t="s">
        <v>16</v>
      </c>
      <c r="I2" s="19" t="s">
        <v>17</v>
      </c>
      <c r="J2" s="19" t="s">
        <v>18</v>
      </c>
      <c r="K2" s="19" t="s">
        <v>19</v>
      </c>
      <c r="L2" s="19" t="s">
        <v>20</v>
      </c>
      <c r="M2" s="19" t="s">
        <v>21</v>
      </c>
      <c r="N2" s="20" t="s">
        <v>22</v>
      </c>
    </row>
    <row r="3" spans="1:15" x14ac:dyDescent="0.25">
      <c r="A3" s="16">
        <v>85602</v>
      </c>
      <c r="B3" s="17" t="s">
        <v>23</v>
      </c>
      <c r="C3" s="21">
        <v>195</v>
      </c>
      <c r="D3" s="21">
        <v>24</v>
      </c>
      <c r="E3" s="21">
        <v>2</v>
      </c>
      <c r="F3" s="21">
        <v>52</v>
      </c>
      <c r="G3" s="21">
        <v>2</v>
      </c>
      <c r="H3" s="22">
        <v>1.4193548387096775</v>
      </c>
      <c r="I3" s="21">
        <v>276.77419354838713</v>
      </c>
      <c r="J3" s="17">
        <v>40</v>
      </c>
      <c r="K3" s="21">
        <v>578</v>
      </c>
      <c r="L3" s="17">
        <v>127</v>
      </c>
      <c r="M3" s="17" t="s">
        <v>24</v>
      </c>
      <c r="N3" s="23">
        <f>SUM(I3:M3)</f>
        <v>1021.7741935483871</v>
      </c>
      <c r="O3" s="41"/>
    </row>
    <row r="4" spans="1:15" x14ac:dyDescent="0.25">
      <c r="A4" s="16">
        <v>85608</v>
      </c>
      <c r="B4" s="17" t="s">
        <v>25</v>
      </c>
      <c r="C4" s="21" t="s">
        <v>24</v>
      </c>
      <c r="D4" s="21" t="s">
        <v>24</v>
      </c>
      <c r="E4" s="21" t="s">
        <v>24</v>
      </c>
      <c r="F4" s="21" t="s">
        <v>24</v>
      </c>
      <c r="G4" s="21" t="s">
        <v>24</v>
      </c>
      <c r="H4" s="22"/>
      <c r="I4" s="21"/>
      <c r="J4" s="17" t="s">
        <v>24</v>
      </c>
      <c r="K4" s="21" t="s">
        <v>24</v>
      </c>
      <c r="L4" s="17" t="s">
        <v>24</v>
      </c>
      <c r="M4" s="17">
        <v>61</v>
      </c>
      <c r="N4" s="23">
        <f t="shared" ref="N4:N21" si="0">SUM(I4:M4)</f>
        <v>61</v>
      </c>
      <c r="O4" s="41"/>
    </row>
    <row r="5" spans="1:15" x14ac:dyDescent="0.25">
      <c r="A5" s="16">
        <v>85609</v>
      </c>
      <c r="B5" s="17" t="s">
        <v>26</v>
      </c>
      <c r="C5" s="21" t="s">
        <v>24</v>
      </c>
      <c r="D5" s="21" t="s">
        <v>24</v>
      </c>
      <c r="E5" s="21" t="s">
        <v>24</v>
      </c>
      <c r="F5" s="21" t="s">
        <v>24</v>
      </c>
      <c r="G5" s="21" t="s">
        <v>24</v>
      </c>
      <c r="H5" s="22"/>
      <c r="I5" s="21"/>
      <c r="J5" s="17">
        <v>9</v>
      </c>
      <c r="K5" s="21" t="s">
        <v>24</v>
      </c>
      <c r="L5" s="17">
        <v>122</v>
      </c>
      <c r="M5" s="17" t="s">
        <v>24</v>
      </c>
      <c r="N5" s="23">
        <f t="shared" si="0"/>
        <v>131</v>
      </c>
      <c r="O5" s="41"/>
    </row>
    <row r="6" spans="1:15" x14ac:dyDescent="0.25">
      <c r="A6" s="16">
        <v>85610</v>
      </c>
      <c r="B6" s="17" t="s">
        <v>27</v>
      </c>
      <c r="C6" s="21">
        <v>16</v>
      </c>
      <c r="D6" s="21">
        <v>5</v>
      </c>
      <c r="E6" s="21">
        <v>0</v>
      </c>
      <c r="F6" s="21">
        <v>0</v>
      </c>
      <c r="G6" s="21">
        <v>0</v>
      </c>
      <c r="H6" s="22">
        <v>1.3461243647423831</v>
      </c>
      <c r="I6" s="21">
        <v>21.537989835878129</v>
      </c>
      <c r="J6" s="17">
        <v>0</v>
      </c>
      <c r="K6" s="21">
        <v>0</v>
      </c>
      <c r="L6" s="17">
        <v>5</v>
      </c>
      <c r="M6" s="17" t="s">
        <v>24</v>
      </c>
      <c r="N6" s="23">
        <f t="shared" si="0"/>
        <v>26.537989835878129</v>
      </c>
      <c r="O6" s="41"/>
    </row>
    <row r="7" spans="1:15" x14ac:dyDescent="0.25">
      <c r="A7" s="16">
        <v>85611</v>
      </c>
      <c r="B7" s="17" t="s">
        <v>28</v>
      </c>
      <c r="C7" s="21">
        <v>808</v>
      </c>
      <c r="D7" s="21">
        <v>44</v>
      </c>
      <c r="E7" s="21">
        <v>6</v>
      </c>
      <c r="F7" s="21">
        <v>1</v>
      </c>
      <c r="G7" s="21">
        <v>1</v>
      </c>
      <c r="H7" s="22">
        <v>1.3204968944099378</v>
      </c>
      <c r="I7" s="21">
        <v>1066.9614906832298</v>
      </c>
      <c r="J7" s="17">
        <v>0</v>
      </c>
      <c r="K7" s="21">
        <v>9.4285714285714288</v>
      </c>
      <c r="L7" s="17">
        <v>42</v>
      </c>
      <c r="M7" s="17" t="s">
        <v>24</v>
      </c>
      <c r="N7" s="23">
        <f t="shared" si="0"/>
        <v>1118.3900621118012</v>
      </c>
      <c r="O7" s="41"/>
    </row>
    <row r="8" spans="1:15" x14ac:dyDescent="0.25">
      <c r="A8" s="16">
        <v>85612</v>
      </c>
      <c r="B8" s="17" t="s">
        <v>29</v>
      </c>
      <c r="C8" s="21">
        <v>92</v>
      </c>
      <c r="D8" s="21">
        <v>13</v>
      </c>
      <c r="E8" s="21">
        <v>3</v>
      </c>
      <c r="F8" s="21">
        <v>46</v>
      </c>
      <c r="G8" s="21">
        <v>0</v>
      </c>
      <c r="H8" s="24">
        <v>1.3461243647423831</v>
      </c>
      <c r="I8" s="21">
        <v>123.84344155629924</v>
      </c>
      <c r="J8" s="17">
        <v>25</v>
      </c>
      <c r="K8" s="21">
        <v>346</v>
      </c>
      <c r="L8" s="17">
        <v>480</v>
      </c>
      <c r="M8" s="17" t="s">
        <v>24</v>
      </c>
      <c r="N8" s="23">
        <f t="shared" si="0"/>
        <v>974.84344155629924</v>
      </c>
      <c r="O8" s="41"/>
    </row>
    <row r="9" spans="1:15" x14ac:dyDescent="0.25">
      <c r="A9" s="16">
        <v>85613</v>
      </c>
      <c r="B9" s="17" t="s">
        <v>30</v>
      </c>
      <c r="C9" s="21">
        <v>112</v>
      </c>
      <c r="D9" s="21">
        <v>15</v>
      </c>
      <c r="E9" s="21">
        <v>3</v>
      </c>
      <c r="F9" s="21">
        <v>0</v>
      </c>
      <c r="G9" s="21">
        <v>1</v>
      </c>
      <c r="H9" s="22">
        <v>1.4035087719298245</v>
      </c>
      <c r="I9" s="21">
        <v>157.19298245614033</v>
      </c>
      <c r="J9" s="17">
        <v>7</v>
      </c>
      <c r="K9" s="21">
        <v>0</v>
      </c>
      <c r="L9" s="17">
        <v>92</v>
      </c>
      <c r="M9" s="17" t="s">
        <v>24</v>
      </c>
      <c r="N9" s="23">
        <f t="shared" si="0"/>
        <v>256.19298245614033</v>
      </c>
      <c r="O9" s="41"/>
    </row>
    <row r="10" spans="1:15" x14ac:dyDescent="0.25">
      <c r="A10" s="16">
        <v>85614</v>
      </c>
      <c r="B10" s="17" t="s">
        <v>31</v>
      </c>
      <c r="C10" s="21" t="s">
        <v>24</v>
      </c>
      <c r="D10" s="21" t="s">
        <v>24</v>
      </c>
      <c r="E10" s="21" t="s">
        <v>24</v>
      </c>
      <c r="F10" s="21" t="s">
        <v>24</v>
      </c>
      <c r="G10" s="21" t="s">
        <v>24</v>
      </c>
      <c r="H10" s="21"/>
      <c r="I10" s="21"/>
      <c r="J10" s="21">
        <v>6</v>
      </c>
      <c r="K10" s="21" t="s">
        <v>24</v>
      </c>
      <c r="L10" s="21">
        <v>76</v>
      </c>
      <c r="M10" s="21" t="s">
        <v>24</v>
      </c>
      <c r="N10" s="23">
        <f t="shared" si="0"/>
        <v>82</v>
      </c>
      <c r="O10" s="41"/>
    </row>
    <row r="11" spans="1:15" x14ac:dyDescent="0.25">
      <c r="A11" s="16">
        <v>85615</v>
      </c>
      <c r="B11" s="17" t="s">
        <v>32</v>
      </c>
      <c r="C11" s="21">
        <v>2</v>
      </c>
      <c r="D11" s="21">
        <v>3</v>
      </c>
      <c r="E11" s="21">
        <v>0</v>
      </c>
      <c r="F11" s="21">
        <v>0</v>
      </c>
      <c r="G11" s="21">
        <v>0</v>
      </c>
      <c r="H11" s="24">
        <v>1.3461243647423831</v>
      </c>
      <c r="I11" s="21">
        <v>2.6922487294847661</v>
      </c>
      <c r="J11" s="21">
        <v>2</v>
      </c>
      <c r="K11" s="21">
        <v>0</v>
      </c>
      <c r="L11" s="21">
        <v>25</v>
      </c>
      <c r="M11" s="21" t="s">
        <v>24</v>
      </c>
      <c r="N11" s="23">
        <f t="shared" si="0"/>
        <v>29.692248729484767</v>
      </c>
      <c r="O11" s="41"/>
    </row>
    <row r="12" spans="1:15" x14ac:dyDescent="0.25">
      <c r="A12" s="16">
        <v>85618</v>
      </c>
      <c r="B12" s="17" t="s">
        <v>28</v>
      </c>
      <c r="C12" s="21" t="s">
        <v>24</v>
      </c>
      <c r="D12" s="21" t="s">
        <v>24</v>
      </c>
      <c r="E12" s="21" t="s">
        <v>24</v>
      </c>
      <c r="F12" s="21" t="s">
        <v>24</v>
      </c>
      <c r="G12" s="21" t="s">
        <v>24</v>
      </c>
      <c r="H12" s="21"/>
      <c r="I12" s="21"/>
      <c r="J12" s="21">
        <v>20</v>
      </c>
      <c r="K12" s="21" t="s">
        <v>24</v>
      </c>
      <c r="L12" s="21">
        <v>73</v>
      </c>
      <c r="M12" s="21" t="s">
        <v>24</v>
      </c>
      <c r="N12" s="23">
        <f t="shared" si="0"/>
        <v>93</v>
      </c>
      <c r="O12" s="41"/>
    </row>
    <row r="13" spans="1:15" x14ac:dyDescent="0.25">
      <c r="A13" s="16">
        <v>85619</v>
      </c>
      <c r="B13" s="17" t="s">
        <v>33</v>
      </c>
      <c r="C13" s="21" t="s">
        <v>24</v>
      </c>
      <c r="D13" s="21" t="s">
        <v>24</v>
      </c>
      <c r="E13" s="21" t="s">
        <v>24</v>
      </c>
      <c r="F13" s="21" t="s">
        <v>24</v>
      </c>
      <c r="G13" s="21" t="s">
        <v>24</v>
      </c>
      <c r="H13" s="21"/>
      <c r="I13" s="21"/>
      <c r="J13" s="21">
        <v>0</v>
      </c>
      <c r="K13" s="21" t="s">
        <v>24</v>
      </c>
      <c r="L13" s="21">
        <v>8</v>
      </c>
      <c r="M13" s="21" t="s">
        <v>24</v>
      </c>
      <c r="N13" s="23">
        <f t="shared" si="0"/>
        <v>8</v>
      </c>
      <c r="O13" s="41"/>
    </row>
    <row r="14" spans="1:15" x14ac:dyDescent="0.25">
      <c r="A14" s="16">
        <v>85620</v>
      </c>
      <c r="B14" s="17" t="s">
        <v>34</v>
      </c>
      <c r="C14" s="21" t="s">
        <v>24</v>
      </c>
      <c r="D14" s="21" t="s">
        <v>24</v>
      </c>
      <c r="E14" s="21" t="s">
        <v>24</v>
      </c>
      <c r="F14" s="21" t="s">
        <v>24</v>
      </c>
      <c r="G14" s="25" t="s">
        <v>24</v>
      </c>
      <c r="H14" s="25"/>
      <c r="I14" s="21"/>
      <c r="J14" s="21">
        <v>0</v>
      </c>
      <c r="K14" s="21" t="s">
        <v>24</v>
      </c>
      <c r="L14" s="21">
        <v>1</v>
      </c>
      <c r="M14" s="21" t="s">
        <v>24</v>
      </c>
      <c r="N14" s="23">
        <f t="shared" si="0"/>
        <v>1</v>
      </c>
      <c r="O14" s="41"/>
    </row>
    <row r="15" spans="1:15" x14ac:dyDescent="0.25">
      <c r="A15" s="16">
        <v>85621</v>
      </c>
      <c r="B15" s="17" t="s">
        <v>35</v>
      </c>
      <c r="C15" s="21" t="s">
        <v>24</v>
      </c>
      <c r="D15" s="21" t="s">
        <v>24</v>
      </c>
      <c r="E15" s="21" t="s">
        <v>24</v>
      </c>
      <c r="F15" s="21" t="s">
        <v>24</v>
      </c>
      <c r="G15" s="21" t="s">
        <v>24</v>
      </c>
      <c r="H15" s="21"/>
      <c r="I15" s="21"/>
      <c r="J15" s="21">
        <v>0</v>
      </c>
      <c r="K15" s="21" t="s">
        <v>24</v>
      </c>
      <c r="L15" s="21">
        <v>3</v>
      </c>
      <c r="M15" s="21" t="s">
        <v>24</v>
      </c>
      <c r="N15" s="23">
        <f t="shared" si="0"/>
        <v>3</v>
      </c>
      <c r="O15" s="41"/>
    </row>
    <row r="16" spans="1:15" x14ac:dyDescent="0.25">
      <c r="A16" s="16">
        <v>85622</v>
      </c>
      <c r="B16" s="17" t="s">
        <v>36</v>
      </c>
      <c r="C16" s="21" t="s">
        <v>24</v>
      </c>
      <c r="D16" s="21" t="s">
        <v>24</v>
      </c>
      <c r="E16" s="21" t="s">
        <v>24</v>
      </c>
      <c r="F16" s="21" t="s">
        <v>24</v>
      </c>
      <c r="G16" s="21" t="s">
        <v>24</v>
      </c>
      <c r="H16" s="21"/>
      <c r="I16" s="21"/>
      <c r="J16" s="21" t="s">
        <v>24</v>
      </c>
      <c r="K16" s="21" t="s">
        <v>24</v>
      </c>
      <c r="L16" s="21" t="s">
        <v>24</v>
      </c>
      <c r="M16" s="21">
        <v>489</v>
      </c>
      <c r="N16" s="23">
        <f t="shared" si="0"/>
        <v>489</v>
      </c>
      <c r="O16" s="41"/>
    </row>
    <row r="17" spans="1:16" x14ac:dyDescent="0.25">
      <c r="A17" s="16">
        <v>85623</v>
      </c>
      <c r="B17" s="17" t="s">
        <v>37</v>
      </c>
      <c r="C17" s="21" t="s">
        <v>24</v>
      </c>
      <c r="D17" s="21" t="s">
        <v>24</v>
      </c>
      <c r="E17" s="21" t="s">
        <v>24</v>
      </c>
      <c r="F17" s="21" t="s">
        <v>24</v>
      </c>
      <c r="G17" s="21" t="s">
        <v>24</v>
      </c>
      <c r="H17" s="22"/>
      <c r="I17" s="21"/>
      <c r="J17" s="17" t="s">
        <v>24</v>
      </c>
      <c r="K17" s="21" t="s">
        <v>24</v>
      </c>
      <c r="L17" s="17">
        <v>157</v>
      </c>
      <c r="M17" s="17" t="s">
        <v>24</v>
      </c>
      <c r="N17" s="23">
        <f t="shared" si="0"/>
        <v>157</v>
      </c>
      <c r="O17" s="41"/>
    </row>
    <row r="18" spans="1:16" x14ac:dyDescent="0.25">
      <c r="A18" s="16">
        <v>85624</v>
      </c>
      <c r="B18" s="17" t="s">
        <v>38</v>
      </c>
      <c r="C18" s="21">
        <v>223</v>
      </c>
      <c r="D18" s="21">
        <v>11</v>
      </c>
      <c r="E18" s="21">
        <v>0</v>
      </c>
      <c r="F18" s="21">
        <v>0</v>
      </c>
      <c r="G18" s="21">
        <v>0</v>
      </c>
      <c r="H18" s="24">
        <v>1.3461243647423831</v>
      </c>
      <c r="I18" s="21">
        <v>300.18573333755143</v>
      </c>
      <c r="J18" s="17">
        <v>2</v>
      </c>
      <c r="K18" s="21">
        <v>0</v>
      </c>
      <c r="L18" s="17">
        <v>28</v>
      </c>
      <c r="M18" s="17" t="s">
        <v>24</v>
      </c>
      <c r="N18" s="23">
        <f t="shared" si="0"/>
        <v>330.18573333755143</v>
      </c>
      <c r="O18" s="41"/>
    </row>
    <row r="19" spans="1:16" x14ac:dyDescent="0.25">
      <c r="A19" s="16">
        <v>85625</v>
      </c>
      <c r="B19" s="17" t="s">
        <v>39</v>
      </c>
      <c r="C19" s="21" t="s">
        <v>24</v>
      </c>
      <c r="D19" s="21" t="s">
        <v>24</v>
      </c>
      <c r="E19" s="21" t="s">
        <v>24</v>
      </c>
      <c r="F19" s="21" t="s">
        <v>24</v>
      </c>
      <c r="G19" s="21" t="s">
        <v>24</v>
      </c>
      <c r="H19" s="22"/>
      <c r="I19" s="21"/>
      <c r="J19" s="17">
        <v>7</v>
      </c>
      <c r="K19" s="21" t="s">
        <v>24</v>
      </c>
      <c r="L19" s="17">
        <v>3</v>
      </c>
      <c r="M19" s="17" t="s">
        <v>24</v>
      </c>
      <c r="N19" s="23">
        <f t="shared" si="0"/>
        <v>10</v>
      </c>
      <c r="O19" s="41"/>
    </row>
    <row r="20" spans="1:16" x14ac:dyDescent="0.25">
      <c r="A20" s="16">
        <v>85626</v>
      </c>
      <c r="B20" s="17" t="s">
        <v>40</v>
      </c>
      <c r="C20" s="21" t="s">
        <v>24</v>
      </c>
      <c r="D20" s="21" t="s">
        <v>24</v>
      </c>
      <c r="E20" s="21" t="s">
        <v>24</v>
      </c>
      <c r="F20" s="21" t="s">
        <v>24</v>
      </c>
      <c r="G20" s="21" t="s">
        <v>24</v>
      </c>
      <c r="H20" s="22"/>
      <c r="I20" s="21"/>
      <c r="J20" s="17">
        <v>6</v>
      </c>
      <c r="K20" s="21" t="s">
        <v>24</v>
      </c>
      <c r="L20" s="17">
        <v>9</v>
      </c>
      <c r="M20" s="17" t="s">
        <v>24</v>
      </c>
      <c r="N20" s="23">
        <f t="shared" si="0"/>
        <v>15</v>
      </c>
      <c r="O20" s="41"/>
    </row>
    <row r="21" spans="1:16" x14ac:dyDescent="0.25">
      <c r="A21" s="16">
        <v>85627</v>
      </c>
      <c r="B21" s="17" t="s">
        <v>41</v>
      </c>
      <c r="C21" s="21" t="s">
        <v>24</v>
      </c>
      <c r="D21" s="21" t="s">
        <v>24</v>
      </c>
      <c r="E21" s="21" t="s">
        <v>24</v>
      </c>
      <c r="F21" s="21" t="s">
        <v>24</v>
      </c>
      <c r="G21" s="21" t="s">
        <v>24</v>
      </c>
      <c r="H21" s="22"/>
      <c r="I21" s="21"/>
      <c r="J21" s="17">
        <v>12</v>
      </c>
      <c r="K21" s="21" t="s">
        <v>24</v>
      </c>
      <c r="L21" s="17">
        <v>14</v>
      </c>
      <c r="M21" s="17" t="s">
        <v>24</v>
      </c>
      <c r="N21" s="23">
        <f t="shared" si="0"/>
        <v>26</v>
      </c>
      <c r="O21" s="41"/>
    </row>
    <row r="22" spans="1:16" x14ac:dyDescent="0.25">
      <c r="A22" s="26"/>
      <c r="B22" s="27" t="s">
        <v>42</v>
      </c>
      <c r="C22" s="28">
        <f>SUM(C3:C21)</f>
        <v>1448</v>
      </c>
      <c r="D22" s="28">
        <f>SUM(D3:D21)</f>
        <v>115</v>
      </c>
      <c r="E22" s="28">
        <f>SUM(E3:E21)</f>
        <v>14</v>
      </c>
      <c r="F22" s="28">
        <f>SUM(F3:F21)</f>
        <v>99</v>
      </c>
      <c r="G22" s="28">
        <f>SUM(G3:G21)</f>
        <v>4</v>
      </c>
      <c r="H22" s="28"/>
      <c r="I22" s="28">
        <f t="shared" ref="I22:N22" si="1">SUM(I3:I21)</f>
        <v>1949.1880801469708</v>
      </c>
      <c r="J22" s="28">
        <f t="shared" si="1"/>
        <v>136</v>
      </c>
      <c r="K22" s="28">
        <f t="shared" si="1"/>
        <v>933.42857142857144</v>
      </c>
      <c r="L22" s="28">
        <f t="shared" si="1"/>
        <v>1265</v>
      </c>
      <c r="M22" s="28">
        <f t="shared" si="1"/>
        <v>550</v>
      </c>
      <c r="N22" s="29">
        <f t="shared" si="1"/>
        <v>4833.6166515755413</v>
      </c>
      <c r="O22" s="41"/>
    </row>
    <row r="23" spans="1:16" ht="15.75" thickBot="1" x14ac:dyDescent="0.3">
      <c r="A23" s="30"/>
      <c r="B23" s="31"/>
      <c r="C23" s="32"/>
      <c r="D23" s="32"/>
      <c r="E23" s="32"/>
      <c r="F23" s="32"/>
      <c r="G23" s="33" t="s">
        <v>43</v>
      </c>
      <c r="H23" s="34">
        <v>1.3461243647423831</v>
      </c>
      <c r="I23" s="35">
        <f t="shared" ref="I23:N23" si="2">(I22/$N$22)</f>
        <v>0.40325665452009385</v>
      </c>
      <c r="J23" s="35">
        <f t="shared" si="2"/>
        <v>2.8136281754091965E-2</v>
      </c>
      <c r="K23" s="35">
        <f t="shared" si="2"/>
        <v>0.19311183296348414</v>
      </c>
      <c r="L23" s="35">
        <f t="shared" si="2"/>
        <v>0.26170879719798779</v>
      </c>
      <c r="M23" s="35">
        <f t="shared" si="2"/>
        <v>0.11378643356434251</v>
      </c>
      <c r="N23" s="36">
        <f t="shared" si="2"/>
        <v>1</v>
      </c>
      <c r="O23" s="41"/>
      <c r="P23" s="37"/>
    </row>
    <row r="24" spans="1:16" ht="15.75" thickTop="1" x14ac:dyDescent="0.25">
      <c r="A24" s="38" t="s">
        <v>44</v>
      </c>
    </row>
    <row r="25" spans="1:16" x14ac:dyDescent="0.25">
      <c r="A25" s="39" t="s">
        <v>51</v>
      </c>
    </row>
    <row r="26" spans="1:16" x14ac:dyDescent="0.25">
      <c r="A26" s="40" t="s">
        <v>47</v>
      </c>
    </row>
    <row r="27" spans="1:16" x14ac:dyDescent="0.25">
      <c r="A27" s="40" t="s">
        <v>48</v>
      </c>
    </row>
    <row r="45" spans="3:14" x14ac:dyDescent="0.25">
      <c r="C45" s="42"/>
      <c r="D45" s="42"/>
      <c r="E45" s="42"/>
      <c r="F45" s="42"/>
      <c r="G45" s="42"/>
      <c r="H45" s="42"/>
      <c r="I45" s="42"/>
      <c r="J45" s="42"/>
      <c r="K45" s="42"/>
      <c r="L45" s="42"/>
      <c r="M45" s="42"/>
      <c r="N45" s="42"/>
    </row>
    <row r="46" spans="3:14" x14ac:dyDescent="0.25">
      <c r="C46" s="42"/>
      <c r="D46" s="42"/>
      <c r="E46" s="42"/>
      <c r="F46" s="42"/>
      <c r="G46" s="42"/>
      <c r="H46" s="42"/>
      <c r="I46" s="42"/>
      <c r="J46" s="42"/>
      <c r="K46" s="42"/>
      <c r="L46" s="42"/>
      <c r="M46" s="42"/>
      <c r="N46" s="42"/>
    </row>
    <row r="47" spans="3:14" x14ac:dyDescent="0.25">
      <c r="C47" s="42"/>
      <c r="D47" s="42"/>
      <c r="E47" s="42"/>
      <c r="F47" s="42"/>
      <c r="G47" s="42"/>
      <c r="H47" s="42"/>
      <c r="I47" s="42"/>
      <c r="J47" s="42"/>
      <c r="K47" s="42"/>
      <c r="L47" s="42"/>
      <c r="M47" s="42"/>
      <c r="N47" s="42"/>
    </row>
    <row r="48" spans="3:14" x14ac:dyDescent="0.25">
      <c r="C48" s="42"/>
      <c r="D48" s="42"/>
      <c r="E48" s="42"/>
      <c r="F48" s="42"/>
      <c r="G48" s="42"/>
      <c r="H48" s="42"/>
      <c r="I48" s="42"/>
      <c r="J48" s="42"/>
      <c r="K48" s="42"/>
      <c r="L48" s="42"/>
      <c r="M48" s="42"/>
      <c r="N48" s="42"/>
    </row>
    <row r="49" spans="3:14" x14ac:dyDescent="0.25">
      <c r="C49" s="42"/>
      <c r="D49" s="42"/>
      <c r="E49" s="42"/>
      <c r="F49" s="42"/>
      <c r="G49" s="42"/>
      <c r="H49" s="42"/>
      <c r="I49" s="42"/>
      <c r="J49" s="42"/>
      <c r="K49" s="42"/>
      <c r="L49" s="42"/>
      <c r="M49" s="42"/>
      <c r="N49" s="42"/>
    </row>
    <row r="50" spans="3:14" x14ac:dyDescent="0.25">
      <c r="C50" s="42"/>
      <c r="D50" s="42"/>
      <c r="E50" s="42"/>
      <c r="F50" s="42"/>
      <c r="G50" s="42"/>
      <c r="H50" s="42"/>
      <c r="I50" s="43"/>
      <c r="J50" s="43"/>
      <c r="K50" s="43"/>
      <c r="L50" s="43"/>
      <c r="M50" s="43"/>
      <c r="N50" s="43"/>
    </row>
    <row r="51" spans="3:14" x14ac:dyDescent="0.25">
      <c r="I51" s="43"/>
      <c r="J51" s="43"/>
      <c r="K51" s="43"/>
      <c r="L51" s="43"/>
      <c r="M51" s="43"/>
      <c r="N51" s="43"/>
    </row>
  </sheetData>
  <mergeCells count="1">
    <mergeCell ref="A1:N1"/>
  </mergeCells>
  <pageMargins left="0.70866141732283472" right="0.70866141732283472" top="0.74803149606299213" bottom="0.74803149606299213" header="0.31496062992125984" footer="0.31496062992125984"/>
  <pageSetup paperSize="9" scale="70" orientation="landscape" r:id="rId1"/>
  <headerFooter scaleWithDoc="0" alignWithMargins="0">
    <oddHeader>&amp;C&amp;"Calibri,Regular"&amp;13SRAD Report No.2027 Transport Statistics Salford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3D46-6236-4033-AB0D-37C4879A028A}">
  <sheetPr>
    <pageSetUpPr fitToPage="1"/>
  </sheetPr>
  <dimension ref="A1:R52"/>
  <sheetViews>
    <sheetView zoomScale="65" zoomScaleNormal="65" zoomScalePageLayoutView="65" workbookViewId="0">
      <selection activeCell="Y9" sqref="Y9"/>
    </sheetView>
  </sheetViews>
  <sheetFormatPr defaultColWidth="8.85546875" defaultRowHeight="15.75" x14ac:dyDescent="0.25"/>
  <cols>
    <col min="1" max="1" width="17.28515625" style="52" customWidth="1"/>
    <col min="2" max="2" width="19.7109375" style="52" customWidth="1"/>
    <col min="3" max="9" width="9.7109375" style="52" customWidth="1"/>
    <col min="10" max="10" width="18" style="52" customWidth="1"/>
    <col min="11" max="11" width="19.42578125" style="52" customWidth="1"/>
    <col min="12" max="18" width="9.7109375" style="52" customWidth="1"/>
    <col min="19" max="19" width="2.140625" style="52" customWidth="1"/>
    <col min="20" max="16384" width="8.85546875" style="52"/>
  </cols>
  <sheetData>
    <row r="1" spans="1:18" ht="17.25" customHeight="1" thickTop="1" thickBot="1" x14ac:dyDescent="0.3">
      <c r="A1" s="49" t="s">
        <v>52</v>
      </c>
      <c r="B1" s="50"/>
      <c r="C1" s="50"/>
      <c r="D1" s="50"/>
      <c r="E1" s="50"/>
      <c r="F1" s="50"/>
      <c r="G1" s="50"/>
      <c r="H1" s="50"/>
      <c r="I1" s="50"/>
      <c r="J1" s="50"/>
      <c r="K1" s="50"/>
      <c r="L1" s="50"/>
      <c r="M1" s="50"/>
      <c r="N1" s="50"/>
      <c r="O1" s="50"/>
      <c r="P1" s="50"/>
      <c r="Q1" s="50"/>
      <c r="R1" s="51"/>
    </row>
    <row r="2" spans="1:18" s="58" customFormat="1" ht="16.5" thickBot="1" x14ac:dyDescent="0.25">
      <c r="A2" s="53" t="s">
        <v>53</v>
      </c>
      <c r="B2" s="54" t="s">
        <v>54</v>
      </c>
      <c r="C2" s="55" t="s">
        <v>11</v>
      </c>
      <c r="D2" s="56" t="s">
        <v>55</v>
      </c>
      <c r="E2" s="55" t="s">
        <v>56</v>
      </c>
      <c r="F2" s="56" t="s">
        <v>14</v>
      </c>
      <c r="G2" s="55" t="s">
        <v>57</v>
      </c>
      <c r="H2" s="56" t="s">
        <v>58</v>
      </c>
      <c r="I2" s="57" t="s">
        <v>59</v>
      </c>
      <c r="J2" s="53" t="s">
        <v>53</v>
      </c>
      <c r="K2" s="54" t="s">
        <v>54</v>
      </c>
      <c r="L2" s="55" t="s">
        <v>11</v>
      </c>
      <c r="M2" s="56" t="s">
        <v>55</v>
      </c>
      <c r="N2" s="55" t="s">
        <v>56</v>
      </c>
      <c r="O2" s="56" t="s">
        <v>14</v>
      </c>
      <c r="P2" s="55" t="s">
        <v>57</v>
      </c>
      <c r="Q2" s="56" t="s">
        <v>58</v>
      </c>
      <c r="R2" s="57" t="s">
        <v>59</v>
      </c>
    </row>
    <row r="3" spans="1:18" x14ac:dyDescent="0.25">
      <c r="A3" s="59" t="s">
        <v>60</v>
      </c>
      <c r="B3" s="60">
        <v>1997</v>
      </c>
      <c r="C3" s="61">
        <v>2536</v>
      </c>
      <c r="D3" s="61">
        <v>331</v>
      </c>
      <c r="E3" s="61">
        <v>133</v>
      </c>
      <c r="F3" s="61">
        <v>177</v>
      </c>
      <c r="G3" s="61">
        <v>32</v>
      </c>
      <c r="H3" s="61">
        <v>74</v>
      </c>
      <c r="I3" s="62">
        <f t="shared" ref="I3:I25" si="0">SUM(C3:H3)</f>
        <v>3283</v>
      </c>
      <c r="J3" s="63" t="s">
        <v>61</v>
      </c>
      <c r="K3" s="64">
        <v>1997</v>
      </c>
      <c r="L3" s="65">
        <v>2167</v>
      </c>
      <c r="M3" s="61">
        <v>225</v>
      </c>
      <c r="N3" s="61">
        <v>192</v>
      </c>
      <c r="O3" s="61">
        <v>161</v>
      </c>
      <c r="P3" s="61">
        <v>16</v>
      </c>
      <c r="Q3" s="61">
        <v>24</v>
      </c>
      <c r="R3" s="62">
        <f t="shared" ref="R3:R25" si="1">SUM(L3:Q3)</f>
        <v>2785</v>
      </c>
    </row>
    <row r="4" spans="1:18" x14ac:dyDescent="0.25">
      <c r="A4" s="59"/>
      <c r="B4" s="64">
        <v>1998</v>
      </c>
      <c r="C4" s="66"/>
      <c r="D4" s="66"/>
      <c r="E4" s="66"/>
      <c r="F4" s="66"/>
      <c r="G4" s="66"/>
      <c r="H4" s="66"/>
      <c r="I4" s="67"/>
      <c r="J4" s="68"/>
      <c r="K4" s="64">
        <v>1998</v>
      </c>
      <c r="L4" s="66"/>
      <c r="M4" s="66"/>
      <c r="N4" s="66"/>
      <c r="O4" s="66"/>
      <c r="P4" s="66"/>
      <c r="Q4" s="66"/>
      <c r="R4" s="67"/>
    </row>
    <row r="5" spans="1:18" x14ac:dyDescent="0.25">
      <c r="A5" s="59"/>
      <c r="B5" s="64">
        <v>1999</v>
      </c>
      <c r="C5" s="66"/>
      <c r="D5" s="66"/>
      <c r="E5" s="66"/>
      <c r="F5" s="66"/>
      <c r="G5" s="66"/>
      <c r="H5" s="66"/>
      <c r="I5" s="67"/>
      <c r="J5" s="68"/>
      <c r="K5" s="64">
        <v>1999</v>
      </c>
      <c r="L5" s="66"/>
      <c r="M5" s="66"/>
      <c r="N5" s="66"/>
      <c r="O5" s="66"/>
      <c r="P5" s="66"/>
      <c r="Q5" s="66"/>
      <c r="R5" s="67"/>
    </row>
    <row r="6" spans="1:18" x14ac:dyDescent="0.25">
      <c r="A6" s="59"/>
      <c r="B6" s="64">
        <v>2000</v>
      </c>
      <c r="C6" s="66"/>
      <c r="D6" s="66"/>
      <c r="E6" s="66"/>
      <c r="F6" s="66"/>
      <c r="G6" s="66"/>
      <c r="H6" s="66"/>
      <c r="I6" s="67"/>
      <c r="J6" s="68"/>
      <c r="K6" s="64">
        <v>2000</v>
      </c>
      <c r="L6" s="66"/>
      <c r="M6" s="66"/>
      <c r="N6" s="66"/>
      <c r="O6" s="66"/>
      <c r="P6" s="66"/>
      <c r="Q6" s="66"/>
      <c r="R6" s="67"/>
    </row>
    <row r="7" spans="1:18" x14ac:dyDescent="0.25">
      <c r="A7" s="59"/>
      <c r="B7" s="69">
        <v>2001</v>
      </c>
      <c r="C7" s="70">
        <v>1829</v>
      </c>
      <c r="D7" s="70">
        <v>253</v>
      </c>
      <c r="E7" s="70">
        <v>85</v>
      </c>
      <c r="F7" s="70">
        <v>170</v>
      </c>
      <c r="G7" s="70">
        <v>15</v>
      </c>
      <c r="H7" s="70">
        <v>30</v>
      </c>
      <c r="I7" s="71">
        <f t="shared" si="0"/>
        <v>2382</v>
      </c>
      <c r="J7" s="68"/>
      <c r="K7" s="69">
        <v>2001</v>
      </c>
      <c r="L7" s="70">
        <v>1609</v>
      </c>
      <c r="M7" s="70">
        <v>280</v>
      </c>
      <c r="N7" s="70">
        <v>84</v>
      </c>
      <c r="O7" s="70">
        <v>214</v>
      </c>
      <c r="P7" s="70">
        <v>15</v>
      </c>
      <c r="Q7" s="70">
        <v>20</v>
      </c>
      <c r="R7" s="71">
        <f t="shared" si="1"/>
        <v>2222</v>
      </c>
    </row>
    <row r="8" spans="1:18" x14ac:dyDescent="0.25">
      <c r="A8" s="59"/>
      <c r="B8" s="69">
        <v>2002</v>
      </c>
      <c r="C8" s="70"/>
      <c r="D8" s="70"/>
      <c r="E8" s="70"/>
      <c r="F8" s="70"/>
      <c r="G8" s="70"/>
      <c r="H8" s="70"/>
      <c r="I8" s="71"/>
      <c r="J8" s="68"/>
      <c r="K8" s="69">
        <v>2002</v>
      </c>
      <c r="L8" s="70"/>
      <c r="M8" s="70"/>
      <c r="N8" s="70"/>
      <c r="O8" s="70"/>
      <c r="P8" s="70"/>
      <c r="Q8" s="70"/>
      <c r="R8" s="71"/>
    </row>
    <row r="9" spans="1:18" x14ac:dyDescent="0.25">
      <c r="A9" s="59"/>
      <c r="B9" s="69">
        <v>2003</v>
      </c>
      <c r="C9" s="70"/>
      <c r="D9" s="70"/>
      <c r="E9" s="70"/>
      <c r="F9" s="70"/>
      <c r="G9" s="70"/>
      <c r="H9" s="70"/>
      <c r="I9" s="71"/>
      <c r="J9" s="68"/>
      <c r="K9" s="69">
        <v>2003</v>
      </c>
      <c r="L9" s="70"/>
      <c r="M9" s="70"/>
      <c r="N9" s="70"/>
      <c r="O9" s="70"/>
      <c r="P9" s="70"/>
      <c r="Q9" s="70"/>
      <c r="R9" s="71"/>
    </row>
    <row r="10" spans="1:18" x14ac:dyDescent="0.25">
      <c r="A10" s="59"/>
      <c r="B10" s="69">
        <v>2004</v>
      </c>
      <c r="C10" s="72">
        <v>1315</v>
      </c>
      <c r="D10" s="72">
        <v>156</v>
      </c>
      <c r="E10" s="72">
        <v>32</v>
      </c>
      <c r="F10" s="72">
        <v>126</v>
      </c>
      <c r="G10" s="70">
        <v>11</v>
      </c>
      <c r="H10" s="70">
        <v>23</v>
      </c>
      <c r="I10" s="73">
        <f t="shared" si="0"/>
        <v>1663</v>
      </c>
      <c r="J10" s="68"/>
      <c r="K10" s="69">
        <v>2004</v>
      </c>
      <c r="L10" s="72">
        <v>1600</v>
      </c>
      <c r="M10" s="72">
        <v>162</v>
      </c>
      <c r="N10" s="72">
        <v>34</v>
      </c>
      <c r="O10" s="72">
        <v>139</v>
      </c>
      <c r="P10" s="70">
        <v>8</v>
      </c>
      <c r="Q10" s="70">
        <v>19</v>
      </c>
      <c r="R10" s="73">
        <f t="shared" si="1"/>
        <v>1962</v>
      </c>
    </row>
    <row r="11" spans="1:18" x14ac:dyDescent="0.25">
      <c r="A11" s="59"/>
      <c r="B11" s="69">
        <v>2005</v>
      </c>
      <c r="C11" s="72"/>
      <c r="D11" s="72"/>
      <c r="E11" s="72"/>
      <c r="F11" s="72"/>
      <c r="G11" s="70"/>
      <c r="H11" s="70"/>
      <c r="I11" s="73"/>
      <c r="J11" s="68"/>
      <c r="K11" s="69">
        <v>2005</v>
      </c>
      <c r="L11" s="72"/>
      <c r="M11" s="72"/>
      <c r="N11" s="72"/>
      <c r="O11" s="72"/>
      <c r="P11" s="70"/>
      <c r="Q11" s="70"/>
      <c r="R11" s="73"/>
    </row>
    <row r="12" spans="1:18" x14ac:dyDescent="0.25">
      <c r="A12" s="59"/>
      <c r="B12" s="69">
        <v>2006</v>
      </c>
      <c r="C12" s="72"/>
      <c r="D12" s="72"/>
      <c r="E12" s="72"/>
      <c r="F12" s="72"/>
      <c r="G12" s="70"/>
      <c r="H12" s="70"/>
      <c r="I12" s="73"/>
      <c r="J12" s="68"/>
      <c r="K12" s="69">
        <v>2006</v>
      </c>
      <c r="L12" s="72"/>
      <c r="M12" s="72"/>
      <c r="N12" s="72"/>
      <c r="O12" s="72"/>
      <c r="P12" s="70"/>
      <c r="Q12" s="70"/>
      <c r="R12" s="73"/>
    </row>
    <row r="13" spans="1:18" x14ac:dyDescent="0.25">
      <c r="A13" s="59"/>
      <c r="B13" s="69">
        <v>2007</v>
      </c>
      <c r="C13" s="72">
        <v>1423</v>
      </c>
      <c r="D13" s="72">
        <v>204</v>
      </c>
      <c r="E13" s="72">
        <v>33</v>
      </c>
      <c r="F13" s="72">
        <v>129</v>
      </c>
      <c r="G13" s="70">
        <v>12</v>
      </c>
      <c r="H13" s="70">
        <v>41</v>
      </c>
      <c r="I13" s="73">
        <f t="shared" si="0"/>
        <v>1842</v>
      </c>
      <c r="J13" s="68"/>
      <c r="K13" s="69">
        <v>2007</v>
      </c>
      <c r="L13" s="72">
        <v>1545</v>
      </c>
      <c r="M13" s="72">
        <v>210</v>
      </c>
      <c r="N13" s="72">
        <v>23</v>
      </c>
      <c r="O13" s="72">
        <v>136</v>
      </c>
      <c r="P13" s="70">
        <v>11</v>
      </c>
      <c r="Q13" s="70">
        <v>36</v>
      </c>
      <c r="R13" s="73">
        <f t="shared" si="1"/>
        <v>1961</v>
      </c>
    </row>
    <row r="14" spans="1:18" x14ac:dyDescent="0.25">
      <c r="A14" s="59"/>
      <c r="B14" s="69">
        <v>2008</v>
      </c>
      <c r="C14" s="70"/>
      <c r="D14" s="70"/>
      <c r="E14" s="70"/>
      <c r="F14" s="70"/>
      <c r="G14" s="70"/>
      <c r="H14" s="70"/>
      <c r="I14" s="73"/>
      <c r="J14" s="68"/>
      <c r="K14" s="69">
        <v>2008</v>
      </c>
      <c r="L14" s="70"/>
      <c r="M14" s="70"/>
      <c r="N14" s="70"/>
      <c r="O14" s="70"/>
      <c r="P14" s="70"/>
      <c r="Q14" s="70"/>
      <c r="R14" s="73"/>
    </row>
    <row r="15" spans="1:18" x14ac:dyDescent="0.25">
      <c r="A15" s="59"/>
      <c r="B15" s="69">
        <v>2009</v>
      </c>
      <c r="C15" s="70">
        <v>1429</v>
      </c>
      <c r="D15" s="70">
        <v>197</v>
      </c>
      <c r="E15" s="70">
        <v>16</v>
      </c>
      <c r="F15" s="70">
        <v>128</v>
      </c>
      <c r="G15" s="70">
        <v>7</v>
      </c>
      <c r="H15" s="70">
        <v>49</v>
      </c>
      <c r="I15" s="73">
        <f t="shared" si="0"/>
        <v>1826</v>
      </c>
      <c r="J15" s="68"/>
      <c r="K15" s="69">
        <v>2009</v>
      </c>
      <c r="L15" s="70">
        <v>1512</v>
      </c>
      <c r="M15" s="70">
        <v>194</v>
      </c>
      <c r="N15" s="70">
        <v>26</v>
      </c>
      <c r="O15" s="70">
        <v>139</v>
      </c>
      <c r="P15" s="70">
        <v>4</v>
      </c>
      <c r="Q15" s="70">
        <v>16</v>
      </c>
      <c r="R15" s="73">
        <f t="shared" si="1"/>
        <v>1891</v>
      </c>
    </row>
    <row r="16" spans="1:18" x14ac:dyDescent="0.25">
      <c r="A16" s="59"/>
      <c r="B16" s="69">
        <v>2010</v>
      </c>
      <c r="C16" s="70">
        <v>1301</v>
      </c>
      <c r="D16" s="70">
        <v>179</v>
      </c>
      <c r="E16" s="70">
        <v>35</v>
      </c>
      <c r="F16" s="70">
        <v>125</v>
      </c>
      <c r="G16" s="70">
        <v>4</v>
      </c>
      <c r="H16" s="70">
        <v>35</v>
      </c>
      <c r="I16" s="73">
        <f t="shared" si="0"/>
        <v>1679</v>
      </c>
      <c r="J16" s="68"/>
      <c r="K16" s="69">
        <v>2010</v>
      </c>
      <c r="L16" s="70">
        <v>1627</v>
      </c>
      <c r="M16" s="70">
        <v>204</v>
      </c>
      <c r="N16" s="70">
        <v>19</v>
      </c>
      <c r="O16" s="70">
        <v>149</v>
      </c>
      <c r="P16" s="70">
        <v>6</v>
      </c>
      <c r="Q16" s="70">
        <v>19</v>
      </c>
      <c r="R16" s="73">
        <f t="shared" si="1"/>
        <v>2024</v>
      </c>
    </row>
    <row r="17" spans="1:18" x14ac:dyDescent="0.25">
      <c r="A17" s="59"/>
      <c r="B17" s="69">
        <v>2011</v>
      </c>
      <c r="C17" s="70">
        <v>1420</v>
      </c>
      <c r="D17" s="70">
        <v>219</v>
      </c>
      <c r="E17" s="70">
        <v>39</v>
      </c>
      <c r="F17" s="70">
        <v>119</v>
      </c>
      <c r="G17" s="70">
        <v>9</v>
      </c>
      <c r="H17" s="70">
        <v>41</v>
      </c>
      <c r="I17" s="73">
        <f t="shared" si="0"/>
        <v>1847</v>
      </c>
      <c r="J17" s="68"/>
      <c r="K17" s="69">
        <v>2011</v>
      </c>
      <c r="L17" s="70">
        <v>1736</v>
      </c>
      <c r="M17" s="70">
        <v>185</v>
      </c>
      <c r="N17" s="70">
        <v>27</v>
      </c>
      <c r="O17" s="70">
        <v>135</v>
      </c>
      <c r="P17" s="70">
        <v>1</v>
      </c>
      <c r="Q17" s="70">
        <v>19</v>
      </c>
      <c r="R17" s="73">
        <f t="shared" si="1"/>
        <v>2103</v>
      </c>
    </row>
    <row r="18" spans="1:18" x14ac:dyDescent="0.25">
      <c r="A18" s="59"/>
      <c r="B18" s="69">
        <v>2012</v>
      </c>
      <c r="C18" s="70">
        <v>1259</v>
      </c>
      <c r="D18" s="70">
        <v>149</v>
      </c>
      <c r="E18" s="70">
        <v>15</v>
      </c>
      <c r="F18" s="70">
        <v>116</v>
      </c>
      <c r="G18" s="70">
        <v>3</v>
      </c>
      <c r="H18" s="70">
        <v>60</v>
      </c>
      <c r="I18" s="73">
        <f t="shared" si="0"/>
        <v>1602</v>
      </c>
      <c r="J18" s="68"/>
      <c r="K18" s="69">
        <v>2012</v>
      </c>
      <c r="L18" s="70">
        <v>1569</v>
      </c>
      <c r="M18" s="70">
        <v>170</v>
      </c>
      <c r="N18" s="70">
        <v>26</v>
      </c>
      <c r="O18" s="70">
        <v>124</v>
      </c>
      <c r="P18" s="70">
        <v>2</v>
      </c>
      <c r="Q18" s="70">
        <v>27</v>
      </c>
      <c r="R18" s="73">
        <f t="shared" si="1"/>
        <v>1918</v>
      </c>
    </row>
    <row r="19" spans="1:18" x14ac:dyDescent="0.25">
      <c r="A19" s="59"/>
      <c r="B19" s="69">
        <v>2013</v>
      </c>
      <c r="C19" s="74">
        <v>1383</v>
      </c>
      <c r="D19" s="74">
        <v>153</v>
      </c>
      <c r="E19" s="74">
        <v>49</v>
      </c>
      <c r="F19" s="74">
        <v>107</v>
      </c>
      <c r="G19" s="74">
        <v>9</v>
      </c>
      <c r="H19" s="74">
        <v>90</v>
      </c>
      <c r="I19" s="75">
        <f t="shared" si="0"/>
        <v>1791</v>
      </c>
      <c r="J19" s="68"/>
      <c r="K19" s="69">
        <v>2013</v>
      </c>
      <c r="L19" s="74">
        <v>1619</v>
      </c>
      <c r="M19" s="74">
        <v>167</v>
      </c>
      <c r="N19" s="74">
        <v>24</v>
      </c>
      <c r="O19" s="74">
        <v>109</v>
      </c>
      <c r="P19" s="74">
        <v>4</v>
      </c>
      <c r="Q19" s="74">
        <v>40</v>
      </c>
      <c r="R19" s="73">
        <f t="shared" si="1"/>
        <v>1963</v>
      </c>
    </row>
    <row r="20" spans="1:18" x14ac:dyDescent="0.25">
      <c r="A20" s="59"/>
      <c r="B20" s="69">
        <v>2014</v>
      </c>
      <c r="C20" s="74">
        <v>1327</v>
      </c>
      <c r="D20" s="74">
        <v>179</v>
      </c>
      <c r="E20" s="74">
        <v>24</v>
      </c>
      <c r="F20" s="74">
        <v>104</v>
      </c>
      <c r="G20" s="74">
        <v>9</v>
      </c>
      <c r="H20" s="74">
        <v>58</v>
      </c>
      <c r="I20" s="75">
        <f t="shared" si="0"/>
        <v>1701</v>
      </c>
      <c r="J20" s="68"/>
      <c r="K20" s="69">
        <v>2014</v>
      </c>
      <c r="L20" s="74">
        <v>1469</v>
      </c>
      <c r="M20" s="74">
        <v>162</v>
      </c>
      <c r="N20" s="74">
        <v>26</v>
      </c>
      <c r="O20" s="74">
        <v>112</v>
      </c>
      <c r="P20" s="74">
        <v>3</v>
      </c>
      <c r="Q20" s="74">
        <v>37</v>
      </c>
      <c r="R20" s="73">
        <f t="shared" si="1"/>
        <v>1809</v>
      </c>
    </row>
    <row r="21" spans="1:18" x14ac:dyDescent="0.25">
      <c r="A21" s="59"/>
      <c r="B21" s="69">
        <v>2015</v>
      </c>
      <c r="C21" s="74">
        <v>1241</v>
      </c>
      <c r="D21" s="74">
        <v>175</v>
      </c>
      <c r="E21" s="74">
        <v>25</v>
      </c>
      <c r="F21" s="74">
        <v>103</v>
      </c>
      <c r="G21" s="74">
        <v>12</v>
      </c>
      <c r="H21" s="74">
        <v>56</v>
      </c>
      <c r="I21" s="75">
        <f t="shared" si="0"/>
        <v>1612</v>
      </c>
      <c r="J21" s="68"/>
      <c r="K21" s="69">
        <v>2015</v>
      </c>
      <c r="L21" s="74">
        <v>1506</v>
      </c>
      <c r="M21" s="74">
        <v>147</v>
      </c>
      <c r="N21" s="74">
        <v>18</v>
      </c>
      <c r="O21" s="74">
        <v>110</v>
      </c>
      <c r="P21" s="74">
        <v>6</v>
      </c>
      <c r="Q21" s="74">
        <v>34</v>
      </c>
      <c r="R21" s="73">
        <f t="shared" si="1"/>
        <v>1821</v>
      </c>
    </row>
    <row r="22" spans="1:18" x14ac:dyDescent="0.25">
      <c r="A22" s="59"/>
      <c r="B22" s="69">
        <v>2016</v>
      </c>
      <c r="C22" s="74">
        <v>1402</v>
      </c>
      <c r="D22" s="74">
        <v>170</v>
      </c>
      <c r="E22" s="74">
        <v>20</v>
      </c>
      <c r="F22" s="74">
        <v>98</v>
      </c>
      <c r="G22" s="74">
        <v>7</v>
      </c>
      <c r="H22" s="74">
        <v>74</v>
      </c>
      <c r="I22" s="75">
        <f t="shared" si="0"/>
        <v>1771</v>
      </c>
      <c r="J22" s="68"/>
      <c r="K22" s="69">
        <v>2016</v>
      </c>
      <c r="L22" s="74">
        <v>1474</v>
      </c>
      <c r="M22" s="74">
        <v>189</v>
      </c>
      <c r="N22" s="74">
        <v>26</v>
      </c>
      <c r="O22" s="74">
        <v>112</v>
      </c>
      <c r="P22" s="74">
        <v>12</v>
      </c>
      <c r="Q22" s="74">
        <v>31</v>
      </c>
      <c r="R22" s="73">
        <f t="shared" si="1"/>
        <v>1844</v>
      </c>
    </row>
    <row r="23" spans="1:18" x14ac:dyDescent="0.25">
      <c r="A23" s="59"/>
      <c r="B23" s="69">
        <v>2017</v>
      </c>
      <c r="C23" s="74">
        <v>1374</v>
      </c>
      <c r="D23" s="74">
        <v>154</v>
      </c>
      <c r="E23" s="74">
        <v>47</v>
      </c>
      <c r="F23" s="74">
        <v>104</v>
      </c>
      <c r="G23" s="74">
        <v>7</v>
      </c>
      <c r="H23" s="74">
        <v>73</v>
      </c>
      <c r="I23" s="75">
        <f t="shared" si="0"/>
        <v>1759</v>
      </c>
      <c r="J23" s="68"/>
      <c r="K23" s="69">
        <v>2017</v>
      </c>
      <c r="L23" s="74">
        <v>1565</v>
      </c>
      <c r="M23" s="74">
        <v>135</v>
      </c>
      <c r="N23" s="74">
        <v>35</v>
      </c>
      <c r="O23" s="74">
        <v>113</v>
      </c>
      <c r="P23" s="74">
        <v>1</v>
      </c>
      <c r="Q23" s="74">
        <v>13</v>
      </c>
      <c r="R23" s="73">
        <f t="shared" si="1"/>
        <v>1862</v>
      </c>
    </row>
    <row r="24" spans="1:18" x14ac:dyDescent="0.25">
      <c r="A24" s="59"/>
      <c r="B24" s="69">
        <v>2018</v>
      </c>
      <c r="C24" s="74">
        <v>1420</v>
      </c>
      <c r="D24" s="74">
        <v>155</v>
      </c>
      <c r="E24" s="74">
        <v>52</v>
      </c>
      <c r="F24" s="74">
        <v>111</v>
      </c>
      <c r="G24" s="74">
        <v>3</v>
      </c>
      <c r="H24" s="74">
        <v>80</v>
      </c>
      <c r="I24" s="75">
        <f t="shared" si="0"/>
        <v>1821</v>
      </c>
      <c r="J24" s="68"/>
      <c r="K24" s="69">
        <v>2018</v>
      </c>
      <c r="L24" s="74">
        <v>1602</v>
      </c>
      <c r="M24" s="74">
        <v>169</v>
      </c>
      <c r="N24" s="74">
        <v>45</v>
      </c>
      <c r="O24" s="74">
        <v>114</v>
      </c>
      <c r="P24" s="74">
        <v>1</v>
      </c>
      <c r="Q24" s="74">
        <v>31</v>
      </c>
      <c r="R24" s="73">
        <f t="shared" si="1"/>
        <v>1962</v>
      </c>
    </row>
    <row r="25" spans="1:18" x14ac:dyDescent="0.25">
      <c r="A25" s="59"/>
      <c r="B25" s="76">
        <v>2019</v>
      </c>
      <c r="C25" s="77">
        <v>1507</v>
      </c>
      <c r="D25" s="77">
        <v>165</v>
      </c>
      <c r="E25" s="77">
        <v>40</v>
      </c>
      <c r="F25" s="77">
        <v>101</v>
      </c>
      <c r="G25" s="77">
        <v>5</v>
      </c>
      <c r="H25" s="77">
        <v>89</v>
      </c>
      <c r="I25" s="78">
        <f t="shared" si="0"/>
        <v>1907</v>
      </c>
      <c r="J25" s="68"/>
      <c r="K25" s="76">
        <v>2019</v>
      </c>
      <c r="L25" s="77">
        <v>1489</v>
      </c>
      <c r="M25" s="77">
        <v>140</v>
      </c>
      <c r="N25" s="77">
        <v>38</v>
      </c>
      <c r="O25" s="77">
        <v>117</v>
      </c>
      <c r="P25" s="77">
        <v>4</v>
      </c>
      <c r="Q25" s="77">
        <v>32</v>
      </c>
      <c r="R25" s="78">
        <f t="shared" si="1"/>
        <v>1820</v>
      </c>
    </row>
    <row r="26" spans="1:18" ht="16.5" thickBot="1" x14ac:dyDescent="0.3">
      <c r="A26" s="59"/>
      <c r="B26" s="79" t="s">
        <v>62</v>
      </c>
      <c r="C26" s="80">
        <f t="shared" ref="C26:I26" si="2">C25/C3</f>
        <v>0.59424290220820186</v>
      </c>
      <c r="D26" s="80">
        <f t="shared" si="2"/>
        <v>0.49848942598187312</v>
      </c>
      <c r="E26" s="80">
        <f t="shared" si="2"/>
        <v>0.3007518796992481</v>
      </c>
      <c r="F26" s="80">
        <f t="shared" si="2"/>
        <v>0.57062146892655363</v>
      </c>
      <c r="G26" s="80">
        <f t="shared" si="2"/>
        <v>0.15625</v>
      </c>
      <c r="H26" s="80">
        <f t="shared" si="2"/>
        <v>1.2027027027027026</v>
      </c>
      <c r="I26" s="81">
        <f t="shared" si="2"/>
        <v>0.58087115443192205</v>
      </c>
      <c r="J26" s="82"/>
      <c r="K26" s="79" t="s">
        <v>62</v>
      </c>
      <c r="L26" s="83">
        <f>L25/L3</f>
        <v>0.68712505768343335</v>
      </c>
      <c r="M26" s="84">
        <f t="shared" ref="M26:R26" si="3">M25/M3</f>
        <v>0.62222222222222223</v>
      </c>
      <c r="N26" s="84">
        <f t="shared" si="3"/>
        <v>0.19791666666666666</v>
      </c>
      <c r="O26" s="84">
        <f t="shared" si="3"/>
        <v>0.72670807453416153</v>
      </c>
      <c r="P26" s="84">
        <f t="shared" si="3"/>
        <v>0.25</v>
      </c>
      <c r="Q26" s="84">
        <f t="shared" si="3"/>
        <v>1.3333333333333333</v>
      </c>
      <c r="R26" s="85">
        <f t="shared" si="3"/>
        <v>0.65350089766606823</v>
      </c>
    </row>
    <row r="27" spans="1:18" x14ac:dyDescent="0.25">
      <c r="A27" s="68" t="s">
        <v>63</v>
      </c>
      <c r="B27" s="64">
        <v>1997</v>
      </c>
      <c r="C27" s="65">
        <v>2410</v>
      </c>
      <c r="D27" s="61">
        <v>255</v>
      </c>
      <c r="E27" s="61">
        <v>94</v>
      </c>
      <c r="F27" s="61">
        <v>187</v>
      </c>
      <c r="G27" s="61">
        <v>30</v>
      </c>
      <c r="H27" s="61">
        <v>88</v>
      </c>
      <c r="I27" s="62">
        <f t="shared" ref="I27:I49" si="4">SUM(C27:H27)</f>
        <v>3064</v>
      </c>
    </row>
    <row r="28" spans="1:18" x14ac:dyDescent="0.25">
      <c r="A28" s="68"/>
      <c r="B28" s="64">
        <v>1998</v>
      </c>
      <c r="C28" s="66"/>
      <c r="D28" s="66"/>
      <c r="E28" s="66"/>
      <c r="F28" s="66"/>
      <c r="G28" s="66"/>
      <c r="H28" s="66"/>
      <c r="I28" s="67"/>
    </row>
    <row r="29" spans="1:18" x14ac:dyDescent="0.25">
      <c r="A29" s="68"/>
      <c r="B29" s="64">
        <v>1999</v>
      </c>
      <c r="C29" s="66"/>
      <c r="D29" s="66"/>
      <c r="E29" s="66"/>
      <c r="F29" s="66"/>
      <c r="G29" s="66"/>
      <c r="H29" s="66"/>
      <c r="I29" s="67"/>
    </row>
    <row r="30" spans="1:18" x14ac:dyDescent="0.25">
      <c r="A30" s="68"/>
      <c r="B30" s="64">
        <v>2000</v>
      </c>
      <c r="C30" s="66"/>
      <c r="D30" s="66"/>
      <c r="E30" s="66"/>
      <c r="F30" s="66"/>
      <c r="G30" s="66"/>
      <c r="H30" s="66"/>
      <c r="I30" s="67"/>
    </row>
    <row r="31" spans="1:18" x14ac:dyDescent="0.25">
      <c r="A31" s="68"/>
      <c r="B31" s="69">
        <v>2001</v>
      </c>
      <c r="C31" s="70">
        <v>1730</v>
      </c>
      <c r="D31" s="70">
        <v>195</v>
      </c>
      <c r="E31" s="70">
        <v>49</v>
      </c>
      <c r="F31" s="70">
        <v>234</v>
      </c>
      <c r="G31" s="70">
        <v>62</v>
      </c>
      <c r="H31" s="70">
        <v>39</v>
      </c>
      <c r="I31" s="71">
        <f t="shared" si="4"/>
        <v>2309</v>
      </c>
    </row>
    <row r="32" spans="1:18" x14ac:dyDescent="0.25">
      <c r="A32" s="68"/>
      <c r="B32" s="69">
        <v>2002</v>
      </c>
      <c r="C32" s="70"/>
      <c r="D32" s="70"/>
      <c r="E32" s="70"/>
      <c r="F32" s="70"/>
      <c r="G32" s="70"/>
      <c r="H32" s="70"/>
      <c r="I32" s="71"/>
    </row>
    <row r="33" spans="1:9" x14ac:dyDescent="0.25">
      <c r="A33" s="68"/>
      <c r="B33" s="69">
        <v>2003</v>
      </c>
      <c r="C33" s="70"/>
      <c r="D33" s="70"/>
      <c r="E33" s="70"/>
      <c r="F33" s="70"/>
      <c r="G33" s="70"/>
      <c r="H33" s="70"/>
      <c r="I33" s="71"/>
    </row>
    <row r="34" spans="1:9" x14ac:dyDescent="0.25">
      <c r="A34" s="68"/>
      <c r="B34" s="69">
        <v>2004</v>
      </c>
      <c r="C34" s="72">
        <v>1634</v>
      </c>
      <c r="D34" s="72">
        <v>158</v>
      </c>
      <c r="E34" s="72">
        <v>11</v>
      </c>
      <c r="F34" s="72">
        <v>123</v>
      </c>
      <c r="G34" s="70">
        <v>19</v>
      </c>
      <c r="H34" s="70">
        <v>18</v>
      </c>
      <c r="I34" s="73">
        <f t="shared" si="4"/>
        <v>1963</v>
      </c>
    </row>
    <row r="35" spans="1:9" x14ac:dyDescent="0.25">
      <c r="A35" s="68"/>
      <c r="B35" s="69">
        <v>2005</v>
      </c>
      <c r="C35" s="72"/>
      <c r="D35" s="72"/>
      <c r="E35" s="72"/>
      <c r="F35" s="72"/>
      <c r="G35" s="70"/>
      <c r="H35" s="70"/>
      <c r="I35" s="73"/>
    </row>
    <row r="36" spans="1:9" x14ac:dyDescent="0.25">
      <c r="A36" s="68"/>
      <c r="B36" s="69">
        <v>2006</v>
      </c>
      <c r="C36" s="72"/>
      <c r="D36" s="72"/>
      <c r="E36" s="72"/>
      <c r="F36" s="72"/>
      <c r="G36" s="70"/>
      <c r="H36" s="70"/>
      <c r="I36" s="73"/>
    </row>
    <row r="37" spans="1:9" x14ac:dyDescent="0.25">
      <c r="A37" s="68"/>
      <c r="B37" s="69">
        <v>2007</v>
      </c>
      <c r="C37" s="72">
        <v>1324</v>
      </c>
      <c r="D37" s="72">
        <v>143</v>
      </c>
      <c r="E37" s="72">
        <v>8</v>
      </c>
      <c r="F37" s="72">
        <v>147</v>
      </c>
      <c r="G37" s="70">
        <v>12</v>
      </c>
      <c r="H37" s="70">
        <v>41</v>
      </c>
      <c r="I37" s="73">
        <f t="shared" si="4"/>
        <v>1675</v>
      </c>
    </row>
    <row r="38" spans="1:9" x14ac:dyDescent="0.25">
      <c r="A38" s="68"/>
      <c r="B38" s="69">
        <v>2008</v>
      </c>
      <c r="C38" s="70"/>
      <c r="D38" s="70"/>
      <c r="E38" s="70"/>
      <c r="F38" s="70"/>
      <c r="G38" s="70"/>
      <c r="H38" s="70"/>
      <c r="I38" s="73"/>
    </row>
    <row r="39" spans="1:9" x14ac:dyDescent="0.25">
      <c r="A39" s="68"/>
      <c r="B39" s="69">
        <v>2009</v>
      </c>
      <c r="C39" s="70">
        <v>1377</v>
      </c>
      <c r="D39" s="70">
        <v>112</v>
      </c>
      <c r="E39" s="70">
        <v>11</v>
      </c>
      <c r="F39" s="70">
        <v>136</v>
      </c>
      <c r="G39" s="70">
        <v>6</v>
      </c>
      <c r="H39" s="70">
        <v>53</v>
      </c>
      <c r="I39" s="73">
        <f t="shared" si="4"/>
        <v>1695</v>
      </c>
    </row>
    <row r="40" spans="1:9" x14ac:dyDescent="0.25">
      <c r="A40" s="68"/>
      <c r="B40" s="69">
        <v>2010</v>
      </c>
      <c r="C40" s="70">
        <v>1352</v>
      </c>
      <c r="D40" s="70">
        <v>128</v>
      </c>
      <c r="E40" s="70">
        <v>12</v>
      </c>
      <c r="F40" s="70">
        <v>148</v>
      </c>
      <c r="G40" s="70">
        <v>3</v>
      </c>
      <c r="H40" s="70">
        <v>56</v>
      </c>
      <c r="I40" s="73">
        <f t="shared" si="4"/>
        <v>1699</v>
      </c>
    </row>
    <row r="41" spans="1:9" x14ac:dyDescent="0.25">
      <c r="A41" s="68"/>
      <c r="B41" s="69">
        <v>2011</v>
      </c>
      <c r="C41" s="70">
        <v>1473</v>
      </c>
      <c r="D41" s="70">
        <v>144</v>
      </c>
      <c r="E41" s="70">
        <v>15</v>
      </c>
      <c r="F41" s="70">
        <v>132</v>
      </c>
      <c r="G41" s="70">
        <v>7</v>
      </c>
      <c r="H41" s="70">
        <v>56</v>
      </c>
      <c r="I41" s="73">
        <f t="shared" si="4"/>
        <v>1827</v>
      </c>
    </row>
    <row r="42" spans="1:9" x14ac:dyDescent="0.25">
      <c r="A42" s="68"/>
      <c r="B42" s="69">
        <v>2012</v>
      </c>
      <c r="C42" s="70">
        <v>1344</v>
      </c>
      <c r="D42" s="70">
        <v>117</v>
      </c>
      <c r="E42" s="70">
        <v>10</v>
      </c>
      <c r="F42" s="70">
        <v>127</v>
      </c>
      <c r="G42" s="70">
        <v>4</v>
      </c>
      <c r="H42" s="70">
        <v>85</v>
      </c>
      <c r="I42" s="73">
        <f t="shared" si="4"/>
        <v>1687</v>
      </c>
    </row>
    <row r="43" spans="1:9" x14ac:dyDescent="0.25">
      <c r="A43" s="68"/>
      <c r="B43" s="69">
        <v>2013</v>
      </c>
      <c r="C43" s="74">
        <v>1302</v>
      </c>
      <c r="D43" s="74">
        <v>113</v>
      </c>
      <c r="E43" s="74">
        <v>23</v>
      </c>
      <c r="F43" s="74">
        <v>109</v>
      </c>
      <c r="G43" s="74">
        <v>6</v>
      </c>
      <c r="H43" s="74">
        <v>94</v>
      </c>
      <c r="I43" s="73">
        <f t="shared" si="4"/>
        <v>1647</v>
      </c>
    </row>
    <row r="44" spans="1:9" x14ac:dyDescent="0.25">
      <c r="A44" s="68"/>
      <c r="B44" s="69">
        <v>2014</v>
      </c>
      <c r="C44" s="74">
        <v>1405</v>
      </c>
      <c r="D44" s="74">
        <v>113</v>
      </c>
      <c r="E44" s="74">
        <v>15</v>
      </c>
      <c r="F44" s="74">
        <v>109</v>
      </c>
      <c r="G44" s="74">
        <v>8</v>
      </c>
      <c r="H44" s="74">
        <v>65</v>
      </c>
      <c r="I44" s="73">
        <f t="shared" si="4"/>
        <v>1715</v>
      </c>
    </row>
    <row r="45" spans="1:9" x14ac:dyDescent="0.25">
      <c r="A45" s="68"/>
      <c r="B45" s="69">
        <v>2015</v>
      </c>
      <c r="C45" s="74">
        <v>1218</v>
      </c>
      <c r="D45" s="74">
        <v>121</v>
      </c>
      <c r="E45" s="74">
        <v>15</v>
      </c>
      <c r="F45" s="74">
        <v>103</v>
      </c>
      <c r="G45" s="74">
        <v>13</v>
      </c>
      <c r="H45" s="74">
        <v>86</v>
      </c>
      <c r="I45" s="73">
        <f t="shared" si="4"/>
        <v>1556</v>
      </c>
    </row>
    <row r="46" spans="1:9" x14ac:dyDescent="0.25">
      <c r="A46" s="68"/>
      <c r="B46" s="69">
        <v>2016</v>
      </c>
      <c r="C46" s="74">
        <v>1248</v>
      </c>
      <c r="D46" s="74">
        <v>132</v>
      </c>
      <c r="E46" s="74">
        <v>11</v>
      </c>
      <c r="F46" s="74">
        <v>100</v>
      </c>
      <c r="G46" s="74">
        <v>10</v>
      </c>
      <c r="H46" s="74">
        <v>84</v>
      </c>
      <c r="I46" s="73">
        <f t="shared" si="4"/>
        <v>1585</v>
      </c>
    </row>
    <row r="47" spans="1:9" x14ac:dyDescent="0.25">
      <c r="A47" s="68"/>
      <c r="B47" s="69">
        <v>2017</v>
      </c>
      <c r="C47" s="74">
        <v>1421</v>
      </c>
      <c r="D47" s="74">
        <v>122</v>
      </c>
      <c r="E47" s="74">
        <v>10</v>
      </c>
      <c r="F47" s="74">
        <v>97</v>
      </c>
      <c r="G47" s="74">
        <v>11</v>
      </c>
      <c r="H47" s="74">
        <v>93</v>
      </c>
      <c r="I47" s="73">
        <f t="shared" si="4"/>
        <v>1754</v>
      </c>
    </row>
    <row r="48" spans="1:9" x14ac:dyDescent="0.25">
      <c r="A48" s="68"/>
      <c r="B48" s="69">
        <v>2018</v>
      </c>
      <c r="C48" s="74">
        <v>1461</v>
      </c>
      <c r="D48" s="74">
        <v>115</v>
      </c>
      <c r="E48" s="74">
        <v>12</v>
      </c>
      <c r="F48" s="74">
        <v>98</v>
      </c>
      <c r="G48" s="74">
        <v>1</v>
      </c>
      <c r="H48" s="74">
        <v>93</v>
      </c>
      <c r="I48" s="73">
        <f t="shared" si="4"/>
        <v>1780</v>
      </c>
    </row>
    <row r="49" spans="1:9" x14ac:dyDescent="0.25">
      <c r="A49" s="68"/>
      <c r="B49" s="76">
        <v>2019</v>
      </c>
      <c r="C49" s="77">
        <v>1448</v>
      </c>
      <c r="D49" s="77">
        <v>115</v>
      </c>
      <c r="E49" s="77">
        <v>14</v>
      </c>
      <c r="F49" s="77">
        <v>99</v>
      </c>
      <c r="G49" s="77">
        <v>4</v>
      </c>
      <c r="H49" s="77">
        <v>136</v>
      </c>
      <c r="I49" s="86">
        <f t="shared" si="4"/>
        <v>1816</v>
      </c>
    </row>
    <row r="50" spans="1:9" ht="16.5" thickBot="1" x14ac:dyDescent="0.3">
      <c r="A50" s="87"/>
      <c r="B50" s="88" t="s">
        <v>62</v>
      </c>
      <c r="C50" s="89">
        <f>C49/C27</f>
        <v>0.60082987551867217</v>
      </c>
      <c r="D50" s="89">
        <f t="shared" ref="D50:I50" si="5">D49/D27</f>
        <v>0.45098039215686275</v>
      </c>
      <c r="E50" s="89">
        <f t="shared" si="5"/>
        <v>0.14893617021276595</v>
      </c>
      <c r="F50" s="89">
        <f t="shared" si="5"/>
        <v>0.52941176470588236</v>
      </c>
      <c r="G50" s="89">
        <f t="shared" si="5"/>
        <v>0.13333333333333333</v>
      </c>
      <c r="H50" s="89">
        <f t="shared" si="5"/>
        <v>1.5454545454545454</v>
      </c>
      <c r="I50" s="90">
        <f t="shared" si="5"/>
        <v>0.59268929503916445</v>
      </c>
    </row>
    <row r="51" spans="1:9" ht="16.5" thickTop="1" x14ac:dyDescent="0.25"/>
    <row r="52" spans="1:9" x14ac:dyDescent="0.25">
      <c r="A52" s="52" t="s">
        <v>64</v>
      </c>
    </row>
  </sheetData>
  <mergeCells count="4">
    <mergeCell ref="A1:R1"/>
    <mergeCell ref="A3:A26"/>
    <mergeCell ref="J3:J26"/>
    <mergeCell ref="A27:A50"/>
  </mergeCells>
  <printOptions horizontalCentered="1" verticalCentered="1"/>
  <pageMargins left="0.74803149606299213" right="0.74803149606299213" top="0.78740157480314965" bottom="0" header="0.51181102362204722" footer="0.51181102362204722"/>
  <pageSetup paperSize="9" scale="62" orientation="landscape" r:id="rId1"/>
  <headerFooter alignWithMargins="0">
    <oddHeader>&amp;CSRAD Report No.2027 Transport Statistics Salford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5571-04E1-4CC7-BB27-95D92855B92B}">
  <sheetPr>
    <pageSetUpPr fitToPage="1"/>
  </sheetPr>
  <dimension ref="A1:I31"/>
  <sheetViews>
    <sheetView zoomScale="65" zoomScaleNormal="65" workbookViewId="0">
      <selection activeCell="Y9" sqref="Y9"/>
    </sheetView>
  </sheetViews>
  <sheetFormatPr defaultColWidth="9.140625" defaultRowHeight="12.75" x14ac:dyDescent="0.2"/>
  <cols>
    <col min="1" max="1" width="20.85546875" style="2" customWidth="1"/>
    <col min="2" max="2" width="8.28515625" style="2" customWidth="1"/>
    <col min="3" max="3" width="10.5703125" style="2" customWidth="1"/>
    <col min="4" max="4" width="9.85546875" style="2" customWidth="1"/>
    <col min="5" max="5" width="11.28515625" style="2" customWidth="1"/>
    <col min="6" max="6" width="9.140625" style="2" customWidth="1"/>
    <col min="7" max="7" width="10.5703125" style="2" customWidth="1"/>
    <col min="8" max="8" width="8.5703125" style="2" customWidth="1"/>
    <col min="9" max="9" width="9.140625" style="2" hidden="1" customWidth="1"/>
    <col min="10" max="10" width="0.140625" style="2" customWidth="1"/>
    <col min="11" max="16384" width="9.140625" style="2"/>
  </cols>
  <sheetData>
    <row r="1" spans="1:9" ht="15" x14ac:dyDescent="0.25">
      <c r="A1" s="91" t="s">
        <v>65</v>
      </c>
      <c r="B1" s="92"/>
      <c r="C1" s="92"/>
      <c r="D1" s="92"/>
      <c r="E1" s="92"/>
      <c r="F1" s="92"/>
      <c r="G1" s="92"/>
    </row>
    <row r="2" spans="1:9" ht="6.75" customHeight="1" thickBot="1" x14ac:dyDescent="0.3">
      <c r="A2" s="92"/>
      <c r="B2" s="92"/>
      <c r="C2" s="92"/>
      <c r="D2" s="92"/>
      <c r="E2" s="92"/>
      <c r="F2" s="92"/>
      <c r="G2" s="92"/>
    </row>
    <row r="3" spans="1:9" ht="18.75" customHeight="1" thickTop="1" x14ac:dyDescent="0.2">
      <c r="A3" s="93" t="s">
        <v>66</v>
      </c>
      <c r="B3" s="94"/>
      <c r="C3" s="94"/>
      <c r="D3" s="94"/>
      <c r="E3" s="94"/>
      <c r="F3" s="94"/>
      <c r="G3" s="95"/>
      <c r="H3" s="96"/>
      <c r="I3" s="96"/>
    </row>
    <row r="4" spans="1:9" ht="14.45" customHeight="1" x14ac:dyDescent="0.25">
      <c r="A4" s="97"/>
      <c r="B4" s="98" t="s">
        <v>60</v>
      </c>
      <c r="C4" s="99"/>
      <c r="D4" s="100" t="s">
        <v>61</v>
      </c>
      <c r="E4" s="101"/>
      <c r="F4" s="98" t="s">
        <v>63</v>
      </c>
      <c r="G4" s="102"/>
    </row>
    <row r="5" spans="1:9" ht="36" customHeight="1" x14ac:dyDescent="0.25">
      <c r="A5" s="97" t="s">
        <v>67</v>
      </c>
      <c r="B5" s="103" t="s">
        <v>68</v>
      </c>
      <c r="C5" s="103" t="s">
        <v>69</v>
      </c>
      <c r="D5" s="103" t="s">
        <v>68</v>
      </c>
      <c r="E5" s="103" t="s">
        <v>69</v>
      </c>
      <c r="F5" s="103" t="s">
        <v>68</v>
      </c>
      <c r="G5" s="104" t="s">
        <v>69</v>
      </c>
    </row>
    <row r="6" spans="1:9" ht="15" x14ac:dyDescent="0.25">
      <c r="A6" s="105" t="s">
        <v>70</v>
      </c>
      <c r="B6" s="106">
        <v>79.838709677419345</v>
      </c>
      <c r="C6" s="107">
        <v>1.2983870967741935</v>
      </c>
      <c r="D6" s="106">
        <v>66.666666666666657</v>
      </c>
      <c r="E6" s="107">
        <v>1.4408602150537635</v>
      </c>
      <c r="F6" s="106">
        <v>69.354838709677423</v>
      </c>
      <c r="G6" s="108">
        <v>1.4193548387096775</v>
      </c>
    </row>
    <row r="7" spans="1:9" ht="15" x14ac:dyDescent="0.25">
      <c r="A7" s="105" t="s">
        <v>71</v>
      </c>
      <c r="B7" s="109" t="s">
        <v>72</v>
      </c>
      <c r="C7" s="109" t="s">
        <v>72</v>
      </c>
      <c r="D7" s="109" t="s">
        <v>72</v>
      </c>
      <c r="E7" s="109" t="s">
        <v>72</v>
      </c>
      <c r="F7" s="109" t="s">
        <v>72</v>
      </c>
      <c r="G7" s="110" t="s">
        <v>72</v>
      </c>
    </row>
    <row r="8" spans="1:9" ht="15" x14ac:dyDescent="0.25">
      <c r="A8" s="105" t="s">
        <v>73</v>
      </c>
      <c r="B8" s="106">
        <v>68.146718146718143</v>
      </c>
      <c r="C8" s="107">
        <v>1.3725868725868726</v>
      </c>
      <c r="D8" s="106">
        <v>61.73285198555957</v>
      </c>
      <c r="E8" s="107">
        <v>1.447653429602888</v>
      </c>
      <c r="F8" s="106">
        <v>72.67080745341616</v>
      </c>
      <c r="G8" s="108">
        <v>1.3204968944099378</v>
      </c>
    </row>
    <row r="9" spans="1:9" ht="15" x14ac:dyDescent="0.25">
      <c r="A9" s="105" t="s">
        <v>30</v>
      </c>
      <c r="B9" s="106">
        <v>80.327868852459019</v>
      </c>
      <c r="C9" s="107">
        <v>1.2131147540983607</v>
      </c>
      <c r="D9" s="106">
        <v>65.106382978723403</v>
      </c>
      <c r="E9" s="107">
        <v>1.4127659574468086</v>
      </c>
      <c r="F9" s="106">
        <v>69.298245614035096</v>
      </c>
      <c r="G9" s="108">
        <v>1.4035087719298245</v>
      </c>
    </row>
    <row r="10" spans="1:9" ht="15.6" customHeight="1" thickBot="1" x14ac:dyDescent="0.3">
      <c r="A10" s="111" t="s">
        <v>74</v>
      </c>
      <c r="B10" s="112">
        <v>74.979009235936189</v>
      </c>
      <c r="C10" s="113">
        <v>1.292947494434078</v>
      </c>
      <c r="D10" s="112">
        <v>62.812769628990509</v>
      </c>
      <c r="E10" s="113">
        <v>1.4400874038115383</v>
      </c>
      <c r="F10" s="112">
        <v>71.764705882352942</v>
      </c>
      <c r="G10" s="114">
        <v>1.3461243647423831</v>
      </c>
    </row>
    <row r="11" spans="1:9" ht="15.6" customHeight="1" thickTop="1" x14ac:dyDescent="0.25">
      <c r="A11" s="115" t="s">
        <v>75</v>
      </c>
      <c r="B11" s="116"/>
      <c r="C11" s="117"/>
      <c r="D11" s="116"/>
      <c r="E11" s="117"/>
      <c r="F11" s="116"/>
      <c r="G11" s="117"/>
    </row>
    <row r="12" spans="1:9" ht="15" customHeight="1" thickBot="1" x14ac:dyDescent="0.25">
      <c r="A12" s="118"/>
      <c r="B12" s="119"/>
      <c r="C12" s="119"/>
      <c r="D12" s="119"/>
      <c r="E12" s="119"/>
      <c r="F12" s="119"/>
      <c r="G12" s="119"/>
    </row>
    <row r="13" spans="1:9" ht="17.25" customHeight="1" thickTop="1" x14ac:dyDescent="0.2">
      <c r="A13" s="120" t="s">
        <v>76</v>
      </c>
      <c r="B13" s="121"/>
      <c r="C13" s="121"/>
      <c r="D13" s="121"/>
      <c r="E13" s="121"/>
      <c r="F13" s="121"/>
      <c r="G13" s="122"/>
    </row>
    <row r="14" spans="1:9" ht="15" x14ac:dyDescent="0.25">
      <c r="A14" s="97"/>
      <c r="B14" s="98" t="s">
        <v>60</v>
      </c>
      <c r="C14" s="98"/>
      <c r="D14" s="98" t="s">
        <v>61</v>
      </c>
      <c r="E14" s="98"/>
      <c r="F14" s="98" t="s">
        <v>63</v>
      </c>
      <c r="G14" s="102"/>
    </row>
    <row r="15" spans="1:9" ht="36" customHeight="1" x14ac:dyDescent="0.25">
      <c r="A15" s="97"/>
      <c r="B15" s="123" t="s">
        <v>68</v>
      </c>
      <c r="C15" s="123" t="s">
        <v>69</v>
      </c>
      <c r="D15" s="123" t="s">
        <v>68</v>
      </c>
      <c r="E15" s="123" t="s">
        <v>69</v>
      </c>
      <c r="F15" s="123" t="s">
        <v>68</v>
      </c>
      <c r="G15" s="124" t="s">
        <v>69</v>
      </c>
    </row>
    <row r="16" spans="1:9" ht="15" x14ac:dyDescent="0.25">
      <c r="A16" s="97" t="s">
        <v>77</v>
      </c>
      <c r="B16" s="123"/>
      <c r="C16" s="123"/>
      <c r="D16" s="123"/>
      <c r="E16" s="123"/>
      <c r="F16" s="123"/>
      <c r="G16" s="124"/>
    </row>
    <row r="17" spans="1:7" ht="15" x14ac:dyDescent="0.25">
      <c r="A17" s="105">
        <v>2001</v>
      </c>
      <c r="B17" s="106">
        <v>72</v>
      </c>
      <c r="C17" s="107">
        <v>1.36</v>
      </c>
      <c r="D17" s="106">
        <v>64</v>
      </c>
      <c r="E17" s="107">
        <v>1.47</v>
      </c>
      <c r="F17" s="106">
        <v>59</v>
      </c>
      <c r="G17" s="108">
        <v>1.58</v>
      </c>
    </row>
    <row r="18" spans="1:7" ht="15" x14ac:dyDescent="0.25">
      <c r="A18" s="105">
        <v>2004</v>
      </c>
      <c r="B18" s="106">
        <v>76</v>
      </c>
      <c r="C18" s="107">
        <v>1.28</v>
      </c>
      <c r="D18" s="106">
        <v>58</v>
      </c>
      <c r="E18" s="107">
        <v>1.48</v>
      </c>
      <c r="F18" s="106">
        <v>64</v>
      </c>
      <c r="G18" s="108">
        <v>1.46</v>
      </c>
    </row>
    <row r="19" spans="1:7" ht="15" customHeight="1" x14ac:dyDescent="0.25">
      <c r="A19" s="105">
        <v>2007</v>
      </c>
      <c r="B19" s="106">
        <v>79</v>
      </c>
      <c r="C19" s="107">
        <v>1.25</v>
      </c>
      <c r="D19" s="106">
        <v>61</v>
      </c>
      <c r="E19" s="107">
        <v>1.45</v>
      </c>
      <c r="F19" s="106">
        <v>67</v>
      </c>
      <c r="G19" s="108">
        <v>1.43</v>
      </c>
    </row>
    <row r="20" spans="1:7" ht="15" x14ac:dyDescent="0.25">
      <c r="A20" s="105">
        <v>2009</v>
      </c>
      <c r="B20" s="106">
        <v>77.679654680419389</v>
      </c>
      <c r="C20" s="107">
        <v>1.2687820386708852</v>
      </c>
      <c r="D20" s="106">
        <v>68.303086425196071</v>
      </c>
      <c r="E20" s="107">
        <v>1.394322830843624</v>
      </c>
      <c r="F20" s="106">
        <v>65.905015041213829</v>
      </c>
      <c r="G20" s="108">
        <v>1.4342278111822495</v>
      </c>
    </row>
    <row r="21" spans="1:7" ht="15" x14ac:dyDescent="0.25">
      <c r="A21" s="105">
        <v>2010</v>
      </c>
      <c r="B21" s="106">
        <v>77.380041782396461</v>
      </c>
      <c r="C21" s="107">
        <v>1.26</v>
      </c>
      <c r="D21" s="106">
        <v>65.924454701171229</v>
      </c>
      <c r="E21" s="107">
        <v>1.4</v>
      </c>
      <c r="F21" s="106">
        <v>69.454571892988284</v>
      </c>
      <c r="G21" s="108">
        <v>1.42</v>
      </c>
    </row>
    <row r="22" spans="1:7" ht="15" x14ac:dyDescent="0.25">
      <c r="A22" s="105">
        <v>2011</v>
      </c>
      <c r="B22" s="106">
        <v>79.886110581319727</v>
      </c>
      <c r="C22" s="107">
        <v>1.24</v>
      </c>
      <c r="D22" s="106">
        <v>68.248401151856214</v>
      </c>
      <c r="E22" s="107">
        <v>1.36</v>
      </c>
      <c r="F22" s="106">
        <v>73.450031162522365</v>
      </c>
      <c r="G22" s="108">
        <v>1.34</v>
      </c>
    </row>
    <row r="23" spans="1:7" ht="15" x14ac:dyDescent="0.25">
      <c r="A23" s="105">
        <v>2012</v>
      </c>
      <c r="B23" s="106">
        <v>76.460767946577633</v>
      </c>
      <c r="C23" s="107">
        <v>1.27</v>
      </c>
      <c r="D23" s="106">
        <v>64.55416359616801</v>
      </c>
      <c r="E23" s="107">
        <v>1.44</v>
      </c>
      <c r="F23" s="106">
        <v>69.539748953974907</v>
      </c>
      <c r="G23" s="108">
        <v>1.39</v>
      </c>
    </row>
    <row r="24" spans="1:7" ht="15" x14ac:dyDescent="0.25">
      <c r="A24" s="105">
        <v>2013</v>
      </c>
      <c r="B24" s="106">
        <v>76.078431372549019</v>
      </c>
      <c r="C24" s="107">
        <v>1.28</v>
      </c>
      <c r="D24" s="106">
        <v>62.685459940652819</v>
      </c>
      <c r="E24" s="107">
        <v>1.43</v>
      </c>
      <c r="F24" s="106">
        <v>69.412795793163895</v>
      </c>
      <c r="G24" s="108">
        <v>1.39</v>
      </c>
    </row>
    <row r="25" spans="1:7" ht="15" x14ac:dyDescent="0.25">
      <c r="A25" s="105">
        <v>2014</v>
      </c>
      <c r="B25" s="106">
        <v>76.65306122448979</v>
      </c>
      <c r="C25" s="107">
        <v>1.29</v>
      </c>
      <c r="D25" s="106">
        <v>61.329063250600477</v>
      </c>
      <c r="E25" s="107">
        <v>1.48</v>
      </c>
      <c r="F25" s="106">
        <v>69.939707149009479</v>
      </c>
      <c r="G25" s="108">
        <v>1.38</v>
      </c>
    </row>
    <row r="26" spans="1:7" ht="15" x14ac:dyDescent="0.25">
      <c r="A26" s="105">
        <v>2015</v>
      </c>
      <c r="B26" s="106">
        <v>76.955424726661064</v>
      </c>
      <c r="C26" s="107">
        <v>1.2633551707112349</v>
      </c>
      <c r="D26" s="106">
        <v>64.166001596169195</v>
      </c>
      <c r="E26" s="107">
        <v>1.4298999464958624</v>
      </c>
      <c r="F26" s="106">
        <v>70.841121495327101</v>
      </c>
      <c r="G26" s="108">
        <v>1.3689407789155159</v>
      </c>
    </row>
    <row r="27" spans="1:7" ht="15" x14ac:dyDescent="0.25">
      <c r="A27" s="105">
        <v>2016</v>
      </c>
      <c r="B27" s="106">
        <v>80.336581045172721</v>
      </c>
      <c r="C27" s="107">
        <v>1.2210093789818071</v>
      </c>
      <c r="D27" s="106">
        <v>65.699208443271772</v>
      </c>
      <c r="E27" s="107">
        <v>1.4051314046913945</v>
      </c>
      <c r="F27" s="106">
        <v>75.789473684210535</v>
      </c>
      <c r="G27" s="108">
        <v>1.2883833859309783</v>
      </c>
    </row>
    <row r="28" spans="1:7" ht="15" x14ac:dyDescent="0.25">
      <c r="A28" s="105">
        <v>2017</v>
      </c>
      <c r="B28" s="106">
        <v>78.099547511312224</v>
      </c>
      <c r="C28" s="107">
        <v>1.258860430157049</v>
      </c>
      <c r="D28" s="106">
        <v>63.319148936170208</v>
      </c>
      <c r="E28" s="107">
        <v>1.4371897458177114</v>
      </c>
      <c r="F28" s="106">
        <v>72.237196765498652</v>
      </c>
      <c r="G28" s="108">
        <v>1.3323164957419427</v>
      </c>
    </row>
    <row r="29" spans="1:7" ht="15" x14ac:dyDescent="0.25">
      <c r="A29" s="105">
        <v>2018</v>
      </c>
      <c r="B29" s="106">
        <v>79.535683576956146</v>
      </c>
      <c r="C29" s="107">
        <v>1.2353664373362532</v>
      </c>
      <c r="D29" s="106">
        <v>64.531625300240194</v>
      </c>
      <c r="E29" s="107">
        <v>1.4271556876979989</v>
      </c>
      <c r="F29" s="106">
        <v>68.953068592057761</v>
      </c>
      <c r="G29" s="108">
        <v>1.398748665038128</v>
      </c>
    </row>
    <row r="30" spans="1:7" ht="15.75" thickBot="1" x14ac:dyDescent="0.3">
      <c r="A30" s="125">
        <v>2019</v>
      </c>
      <c r="B30" s="126">
        <v>74.979009235936189</v>
      </c>
      <c r="C30" s="127">
        <v>1.292947494434078</v>
      </c>
      <c r="D30" s="126">
        <v>62.812769628990509</v>
      </c>
      <c r="E30" s="127">
        <v>1.4400874038115383</v>
      </c>
      <c r="F30" s="128">
        <v>71.764705882352942</v>
      </c>
      <c r="G30" s="129">
        <v>1.3461243647423831</v>
      </c>
    </row>
    <row r="31" spans="1:7" ht="15.75" thickTop="1" x14ac:dyDescent="0.25">
      <c r="A31" s="92"/>
      <c r="B31" s="92"/>
      <c r="C31" s="92"/>
      <c r="D31" s="92"/>
      <c r="E31" s="92"/>
      <c r="F31" s="92"/>
      <c r="G31" s="92"/>
    </row>
  </sheetData>
  <mergeCells count="9">
    <mergeCell ref="B14:C14"/>
    <mergeCell ref="D14:E14"/>
    <mergeCell ref="F14:G14"/>
    <mergeCell ref="A3:G3"/>
    <mergeCell ref="B4:C4"/>
    <mergeCell ref="D4:E4"/>
    <mergeCell ref="F4:G4"/>
    <mergeCell ref="A12:G12"/>
    <mergeCell ref="A13:G13"/>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No.2027 Transport Statistics Salford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4EEB-B2C5-4CE1-9489-E5F98A72C43B}">
  <sheetPr>
    <pageSetUpPr fitToPage="1"/>
  </sheetPr>
  <dimension ref="A1:J45"/>
  <sheetViews>
    <sheetView zoomScale="65" zoomScaleNormal="65" workbookViewId="0">
      <selection activeCell="Y9" sqref="Y9"/>
    </sheetView>
  </sheetViews>
  <sheetFormatPr defaultColWidth="9.140625" defaultRowHeight="15" x14ac:dyDescent="0.25"/>
  <cols>
    <col min="1" max="1" width="10" style="92" customWidth="1"/>
    <col min="2" max="2" width="10.28515625" style="92" customWidth="1"/>
    <col min="3" max="4" width="11.28515625" style="92" customWidth="1"/>
    <col min="5" max="16384" width="9.140625" style="92"/>
  </cols>
  <sheetData>
    <row r="1" spans="1:4" x14ac:dyDescent="0.25">
      <c r="A1" s="91" t="s">
        <v>78</v>
      </c>
    </row>
    <row r="2" spans="1:4" ht="15.75" thickBot="1" x14ac:dyDescent="0.3"/>
    <row r="3" spans="1:4" ht="45.75" customHeight="1" thickTop="1" x14ac:dyDescent="0.25">
      <c r="A3" s="130" t="s">
        <v>79</v>
      </c>
      <c r="B3" s="131"/>
      <c r="C3" s="131"/>
      <c r="D3" s="132"/>
    </row>
    <row r="4" spans="1:4" ht="15.75" customHeight="1" x14ac:dyDescent="0.25">
      <c r="A4" s="133" t="s">
        <v>77</v>
      </c>
      <c r="B4" s="134" t="s">
        <v>60</v>
      </c>
      <c r="C4" s="134" t="s">
        <v>61</v>
      </c>
      <c r="D4" s="135" t="s">
        <v>63</v>
      </c>
    </row>
    <row r="5" spans="1:4" ht="16.5" customHeight="1" x14ac:dyDescent="0.25">
      <c r="A5" s="97">
        <v>1997</v>
      </c>
      <c r="B5" s="136">
        <v>39</v>
      </c>
      <c r="C5" s="136">
        <v>11</v>
      </c>
      <c r="D5" s="137">
        <v>37</v>
      </c>
    </row>
    <row r="6" spans="1:4" x14ac:dyDescent="0.25">
      <c r="A6" s="97">
        <v>2001</v>
      </c>
      <c r="B6" s="136">
        <v>23</v>
      </c>
      <c r="C6" s="136">
        <v>8</v>
      </c>
      <c r="D6" s="137">
        <v>43</v>
      </c>
    </row>
    <row r="7" spans="1:4" ht="14.25" customHeight="1" x14ac:dyDescent="0.25">
      <c r="A7" s="97">
        <v>2004</v>
      </c>
      <c r="B7" s="136">
        <v>46</v>
      </c>
      <c r="C7" s="136">
        <v>12</v>
      </c>
      <c r="D7" s="137">
        <v>54</v>
      </c>
    </row>
    <row r="8" spans="1:4" ht="14.25" customHeight="1" x14ac:dyDescent="0.25">
      <c r="A8" s="97">
        <v>2007</v>
      </c>
      <c r="B8" s="136">
        <v>37</v>
      </c>
      <c r="C8" s="136">
        <v>6</v>
      </c>
      <c r="D8" s="137">
        <v>40</v>
      </c>
    </row>
    <row r="9" spans="1:4" ht="15" customHeight="1" x14ac:dyDescent="0.25">
      <c r="A9" s="97">
        <v>2009</v>
      </c>
      <c r="B9" s="136">
        <v>55</v>
      </c>
      <c r="C9" s="136">
        <v>13</v>
      </c>
      <c r="D9" s="137">
        <v>41</v>
      </c>
    </row>
    <row r="10" spans="1:4" ht="14.25" customHeight="1" x14ac:dyDescent="0.25">
      <c r="A10" s="97">
        <v>2010</v>
      </c>
      <c r="B10" s="136">
        <v>52</v>
      </c>
      <c r="C10" s="136">
        <v>13</v>
      </c>
      <c r="D10" s="137">
        <v>41</v>
      </c>
    </row>
    <row r="11" spans="1:4" ht="13.5" customHeight="1" x14ac:dyDescent="0.25">
      <c r="A11" s="97">
        <v>2011</v>
      </c>
      <c r="B11" s="136">
        <v>68</v>
      </c>
      <c r="C11" s="136">
        <v>18</v>
      </c>
      <c r="D11" s="137">
        <v>51</v>
      </c>
    </row>
    <row r="12" spans="1:4" x14ac:dyDescent="0.25">
      <c r="A12" s="97">
        <v>2012</v>
      </c>
      <c r="B12" s="136">
        <v>70</v>
      </c>
      <c r="C12" s="136">
        <v>19</v>
      </c>
      <c r="D12" s="137">
        <v>57</v>
      </c>
    </row>
    <row r="13" spans="1:4" x14ac:dyDescent="0.25">
      <c r="A13" s="97">
        <v>2013</v>
      </c>
      <c r="B13" s="136">
        <v>83</v>
      </c>
      <c r="C13" s="136">
        <v>5</v>
      </c>
      <c r="D13" s="137">
        <v>80</v>
      </c>
    </row>
    <row r="14" spans="1:4" x14ac:dyDescent="0.25">
      <c r="A14" s="138">
        <v>2014</v>
      </c>
      <c r="B14" s="139">
        <v>108</v>
      </c>
      <c r="C14" s="139">
        <v>21</v>
      </c>
      <c r="D14" s="140">
        <v>61</v>
      </c>
    </row>
    <row r="15" spans="1:4" x14ac:dyDescent="0.25">
      <c r="A15" s="138">
        <v>2015</v>
      </c>
      <c r="B15" s="139">
        <v>77</v>
      </c>
      <c r="C15" s="139">
        <v>11</v>
      </c>
      <c r="D15" s="140">
        <v>21</v>
      </c>
    </row>
    <row r="16" spans="1:4" x14ac:dyDescent="0.25">
      <c r="A16" s="138">
        <v>2016</v>
      </c>
      <c r="B16" s="139">
        <v>102</v>
      </c>
      <c r="C16" s="139">
        <v>5</v>
      </c>
      <c r="D16" s="140">
        <v>86</v>
      </c>
    </row>
    <row r="17" spans="1:10" x14ac:dyDescent="0.25">
      <c r="A17" s="138">
        <v>2017</v>
      </c>
      <c r="B17" s="139">
        <v>100</v>
      </c>
      <c r="C17" s="139">
        <v>13</v>
      </c>
      <c r="D17" s="140">
        <v>75</v>
      </c>
    </row>
    <row r="18" spans="1:10" x14ac:dyDescent="0.25">
      <c r="A18" s="138">
        <v>2018</v>
      </c>
      <c r="B18" s="139">
        <v>93</v>
      </c>
      <c r="C18" s="139">
        <v>17</v>
      </c>
      <c r="D18" s="140">
        <v>73</v>
      </c>
    </row>
    <row r="19" spans="1:10" x14ac:dyDescent="0.25">
      <c r="A19" s="138">
        <v>2019</v>
      </c>
      <c r="B19" s="139">
        <v>79</v>
      </c>
      <c r="C19" s="139">
        <v>6</v>
      </c>
      <c r="D19" s="140">
        <v>61</v>
      </c>
      <c r="H19" s="117"/>
      <c r="I19" s="117"/>
      <c r="J19" s="117"/>
    </row>
    <row r="20" spans="1:10" ht="16.5" customHeight="1" thickBot="1" x14ac:dyDescent="0.3">
      <c r="A20" s="111" t="s">
        <v>62</v>
      </c>
      <c r="B20" s="113">
        <f>B19/B5</f>
        <v>2.0256410256410255</v>
      </c>
      <c r="C20" s="113">
        <f t="shared" ref="C20:D20" si="0">C19/C5</f>
        <v>0.54545454545454541</v>
      </c>
      <c r="D20" s="114">
        <f t="shared" si="0"/>
        <v>1.6486486486486487</v>
      </c>
    </row>
    <row r="21" spans="1:10" ht="15.75" thickTop="1" x14ac:dyDescent="0.25"/>
    <row r="22" spans="1:10" ht="15.75" thickBot="1" x14ac:dyDescent="0.3"/>
    <row r="23" spans="1:10" ht="43.5" customHeight="1" thickTop="1" x14ac:dyDescent="0.25">
      <c r="A23" s="141" t="s">
        <v>80</v>
      </c>
      <c r="B23" s="142"/>
      <c r="C23" s="142"/>
      <c r="D23" s="143"/>
    </row>
    <row r="24" spans="1:10" x14ac:dyDescent="0.25">
      <c r="A24" s="133" t="s">
        <v>77</v>
      </c>
      <c r="B24" s="134" t="s">
        <v>60</v>
      </c>
      <c r="C24" s="134" t="s">
        <v>61</v>
      </c>
      <c r="D24" s="135" t="s">
        <v>63</v>
      </c>
    </row>
    <row r="25" spans="1:10" x14ac:dyDescent="0.25">
      <c r="A25" s="97">
        <v>2001</v>
      </c>
      <c r="B25" s="136">
        <v>54</v>
      </c>
      <c r="C25" s="136">
        <v>73</v>
      </c>
      <c r="D25" s="137">
        <v>166</v>
      </c>
    </row>
    <row r="26" spans="1:10" x14ac:dyDescent="0.25">
      <c r="A26" s="97">
        <v>2004</v>
      </c>
      <c r="B26" s="136">
        <v>88</v>
      </c>
      <c r="C26" s="136">
        <v>85</v>
      </c>
      <c r="D26" s="137">
        <v>221</v>
      </c>
    </row>
    <row r="27" spans="1:10" x14ac:dyDescent="0.25">
      <c r="A27" s="97">
        <v>2007</v>
      </c>
      <c r="B27" s="136">
        <v>172</v>
      </c>
      <c r="C27" s="136">
        <v>117</v>
      </c>
      <c r="D27" s="137">
        <v>306</v>
      </c>
    </row>
    <row r="28" spans="1:10" x14ac:dyDescent="0.25">
      <c r="A28" s="97">
        <v>2009</v>
      </c>
      <c r="B28" s="136">
        <v>115</v>
      </c>
      <c r="C28" s="136">
        <v>124</v>
      </c>
      <c r="D28" s="137">
        <v>390</v>
      </c>
    </row>
    <row r="29" spans="1:10" x14ac:dyDescent="0.25">
      <c r="A29" s="97">
        <v>2010</v>
      </c>
      <c r="B29" s="136">
        <v>110</v>
      </c>
      <c r="C29" s="136">
        <v>105</v>
      </c>
      <c r="D29" s="137">
        <v>240</v>
      </c>
    </row>
    <row r="30" spans="1:10" x14ac:dyDescent="0.25">
      <c r="A30" s="97">
        <v>2011</v>
      </c>
      <c r="B30" s="136">
        <v>131</v>
      </c>
      <c r="C30" s="136">
        <v>163</v>
      </c>
      <c r="D30" s="137">
        <v>297</v>
      </c>
    </row>
    <row r="31" spans="1:10" x14ac:dyDescent="0.25">
      <c r="A31" s="97">
        <v>2012</v>
      </c>
      <c r="B31" s="136">
        <v>124</v>
      </c>
      <c r="C31" s="136">
        <v>120</v>
      </c>
      <c r="D31" s="137">
        <v>260</v>
      </c>
    </row>
    <row r="32" spans="1:10" x14ac:dyDescent="0.25">
      <c r="A32" s="144" t="s">
        <v>81</v>
      </c>
      <c r="B32" s="136">
        <v>78</v>
      </c>
      <c r="C32" s="136">
        <v>99</v>
      </c>
      <c r="D32" s="137">
        <v>261</v>
      </c>
    </row>
    <row r="33" spans="1:10" x14ac:dyDescent="0.25">
      <c r="A33" s="144">
        <v>2014</v>
      </c>
      <c r="B33" s="136">
        <v>88</v>
      </c>
      <c r="C33" s="136">
        <v>117</v>
      </c>
      <c r="D33" s="137">
        <v>356</v>
      </c>
    </row>
    <row r="34" spans="1:10" x14ac:dyDescent="0.25">
      <c r="A34" s="144">
        <v>2015</v>
      </c>
      <c r="B34" s="136">
        <v>106</v>
      </c>
      <c r="C34" s="136">
        <v>101</v>
      </c>
      <c r="D34" s="137">
        <v>458</v>
      </c>
    </row>
    <row r="35" spans="1:10" x14ac:dyDescent="0.25">
      <c r="A35" s="145">
        <v>2016</v>
      </c>
      <c r="B35" s="139">
        <v>105</v>
      </c>
      <c r="C35" s="139">
        <v>126</v>
      </c>
      <c r="D35" s="140">
        <v>353</v>
      </c>
    </row>
    <row r="36" spans="1:10" x14ac:dyDescent="0.25">
      <c r="A36" s="145">
        <v>2017</v>
      </c>
      <c r="B36" s="139">
        <v>205</v>
      </c>
      <c r="C36" s="139">
        <v>170</v>
      </c>
      <c r="D36" s="140">
        <v>457</v>
      </c>
    </row>
    <row r="37" spans="1:10" x14ac:dyDescent="0.25">
      <c r="A37" s="145">
        <v>2018</v>
      </c>
      <c r="B37" s="139">
        <v>112</v>
      </c>
      <c r="C37" s="139">
        <v>111</v>
      </c>
      <c r="D37" s="140">
        <v>370</v>
      </c>
    </row>
    <row r="38" spans="1:10" x14ac:dyDescent="0.25">
      <c r="A38" s="145">
        <v>2019</v>
      </c>
      <c r="B38" s="139">
        <v>159</v>
      </c>
      <c r="C38" s="139">
        <v>145</v>
      </c>
      <c r="D38" s="140">
        <v>489</v>
      </c>
    </row>
    <row r="39" spans="1:10" ht="15.75" thickBot="1" x14ac:dyDescent="0.3">
      <c r="A39" s="111" t="s">
        <v>62</v>
      </c>
      <c r="B39" s="113">
        <f>B38/B25</f>
        <v>2.9444444444444446</v>
      </c>
      <c r="C39" s="113">
        <f>C38/C25</f>
        <v>1.9863013698630136</v>
      </c>
      <c r="D39" s="114">
        <f>D38/D25</f>
        <v>2.9457831325301207</v>
      </c>
      <c r="H39" s="117"/>
      <c r="I39" s="117"/>
      <c r="J39" s="117"/>
    </row>
    <row r="40" spans="1:10" ht="15.75" thickTop="1" x14ac:dyDescent="0.25"/>
    <row r="41" spans="1:10" x14ac:dyDescent="0.25">
      <c r="A41" s="146" t="s">
        <v>82</v>
      </c>
      <c r="B41" s="147"/>
      <c r="C41" s="147"/>
      <c r="D41" s="147"/>
      <c r="E41" s="147"/>
    </row>
    <row r="42" spans="1:10" x14ac:dyDescent="0.25">
      <c r="A42" s="147"/>
      <c r="B42" s="147"/>
      <c r="C42" s="147"/>
      <c r="D42" s="147"/>
      <c r="E42" s="147"/>
    </row>
    <row r="43" spans="1:10" x14ac:dyDescent="0.25">
      <c r="A43" s="147"/>
      <c r="B43" s="147"/>
      <c r="C43" s="147"/>
      <c r="D43" s="147"/>
      <c r="E43" s="147"/>
    </row>
    <row r="44" spans="1:10" x14ac:dyDescent="0.25">
      <c r="A44" s="147"/>
      <c r="B44" s="147"/>
      <c r="C44" s="147"/>
      <c r="D44" s="147"/>
      <c r="E44" s="147"/>
    </row>
    <row r="45" spans="1:10" x14ac:dyDescent="0.25">
      <c r="A45" s="147"/>
      <c r="B45" s="147"/>
      <c r="C45" s="147"/>
      <c r="D45" s="147"/>
      <c r="E45" s="147"/>
    </row>
  </sheetData>
  <mergeCells count="3">
    <mergeCell ref="A3:D3"/>
    <mergeCell ref="A23:D23"/>
    <mergeCell ref="A41:E45"/>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No.2027 Transport Statistics Salford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7B91-629E-4539-AE7D-300B1E920601}">
  <sheetPr>
    <pageSetUpPr fitToPage="1"/>
  </sheetPr>
  <dimension ref="A1:E23"/>
  <sheetViews>
    <sheetView zoomScale="65" zoomScaleNormal="65" workbookViewId="0">
      <selection activeCell="Y9" sqref="Y9"/>
    </sheetView>
  </sheetViews>
  <sheetFormatPr defaultColWidth="9.140625" defaultRowHeight="15" x14ac:dyDescent="0.25"/>
  <cols>
    <col min="1" max="1" width="25.140625" style="92" customWidth="1"/>
    <col min="2" max="2" width="12.5703125" style="92" customWidth="1"/>
    <col min="3" max="3" width="12.85546875" style="92" customWidth="1"/>
    <col min="4" max="4" width="13.140625" style="92" customWidth="1"/>
    <col min="5" max="5" width="12.5703125" style="92" bestFit="1" customWidth="1"/>
    <col min="6" max="16384" width="9.140625" style="92"/>
  </cols>
  <sheetData>
    <row r="1" spans="1:4" ht="15.75" x14ac:dyDescent="0.25">
      <c r="A1" s="148" t="s">
        <v>83</v>
      </c>
    </row>
    <row r="2" spans="1:4" ht="15.75" thickBot="1" x14ac:dyDescent="0.3"/>
    <row r="3" spans="1:4" ht="15.75" thickTop="1" x14ac:dyDescent="0.25">
      <c r="A3" s="149" t="s">
        <v>84</v>
      </c>
      <c r="B3" s="150"/>
      <c r="C3" s="150"/>
      <c r="D3" s="151"/>
    </row>
    <row r="4" spans="1:4" x14ac:dyDescent="0.25">
      <c r="A4" s="133" t="s">
        <v>77</v>
      </c>
      <c r="B4" s="152" t="s">
        <v>60</v>
      </c>
      <c r="C4" s="152" t="s">
        <v>61</v>
      </c>
      <c r="D4" s="153" t="s">
        <v>63</v>
      </c>
    </row>
    <row r="5" spans="1:4" x14ac:dyDescent="0.25">
      <c r="A5" s="105">
        <v>2004</v>
      </c>
      <c r="B5" s="154">
        <v>855</v>
      </c>
      <c r="C5" s="154">
        <v>1826</v>
      </c>
      <c r="D5" s="155">
        <v>1251</v>
      </c>
    </row>
    <row r="6" spans="1:4" x14ac:dyDescent="0.25">
      <c r="A6" s="105">
        <v>2007</v>
      </c>
      <c r="B6" s="154">
        <v>975</v>
      </c>
      <c r="C6" s="154">
        <v>1819</v>
      </c>
      <c r="D6" s="155">
        <v>1301</v>
      </c>
    </row>
    <row r="7" spans="1:4" x14ac:dyDescent="0.25">
      <c r="A7" s="105">
        <v>2009</v>
      </c>
      <c r="B7" s="154">
        <v>990</v>
      </c>
      <c r="C7" s="154">
        <v>1849</v>
      </c>
      <c r="D7" s="155">
        <v>1287</v>
      </c>
    </row>
    <row r="8" spans="1:4" x14ac:dyDescent="0.25">
      <c r="A8" s="105">
        <v>2010</v>
      </c>
      <c r="B8" s="154">
        <v>1059</v>
      </c>
      <c r="C8" s="154">
        <v>1822</v>
      </c>
      <c r="D8" s="155">
        <v>1393</v>
      </c>
    </row>
    <row r="9" spans="1:4" x14ac:dyDescent="0.25">
      <c r="A9" s="105">
        <v>2011</v>
      </c>
      <c r="B9" s="154">
        <v>1047</v>
      </c>
      <c r="C9" s="154">
        <v>1744</v>
      </c>
      <c r="D9" s="155">
        <v>1420</v>
      </c>
    </row>
    <row r="10" spans="1:4" x14ac:dyDescent="0.25">
      <c r="A10" s="105">
        <v>2012</v>
      </c>
      <c r="B10" s="154">
        <v>1091</v>
      </c>
      <c r="C10" s="154">
        <v>1688</v>
      </c>
      <c r="D10" s="155">
        <v>1349</v>
      </c>
    </row>
    <row r="11" spans="1:4" x14ac:dyDescent="0.25">
      <c r="A11" s="105">
        <v>2013</v>
      </c>
      <c r="B11" s="154">
        <v>1017</v>
      </c>
      <c r="C11" s="154">
        <v>1553</v>
      </c>
      <c r="D11" s="155">
        <v>1070</v>
      </c>
    </row>
    <row r="12" spans="1:4" x14ac:dyDescent="0.25">
      <c r="A12" s="105">
        <v>2014</v>
      </c>
      <c r="B12" s="154">
        <v>971</v>
      </c>
      <c r="C12" s="154">
        <v>1831</v>
      </c>
      <c r="D12" s="155">
        <v>1390</v>
      </c>
    </row>
    <row r="13" spans="1:4" x14ac:dyDescent="0.25">
      <c r="A13" s="105">
        <v>2015</v>
      </c>
      <c r="B13" s="154">
        <v>929</v>
      </c>
      <c r="C13" s="154">
        <v>1516</v>
      </c>
      <c r="D13" s="155">
        <v>965</v>
      </c>
    </row>
    <row r="14" spans="1:4" x14ac:dyDescent="0.25">
      <c r="A14" s="105">
        <v>2016</v>
      </c>
      <c r="B14" s="154">
        <v>1131</v>
      </c>
      <c r="C14" s="154">
        <v>1571</v>
      </c>
      <c r="D14" s="155">
        <v>1135</v>
      </c>
    </row>
    <row r="15" spans="1:4" x14ac:dyDescent="0.25">
      <c r="A15" s="105">
        <v>2017</v>
      </c>
      <c r="B15" s="154">
        <v>961</v>
      </c>
      <c r="C15" s="154">
        <v>1176</v>
      </c>
      <c r="D15" s="155">
        <v>1115</v>
      </c>
    </row>
    <row r="16" spans="1:4" x14ac:dyDescent="0.25">
      <c r="A16" s="105">
        <v>2018</v>
      </c>
      <c r="B16" s="154">
        <v>1061</v>
      </c>
      <c r="C16" s="154">
        <v>1353</v>
      </c>
      <c r="D16" s="155">
        <v>1246</v>
      </c>
    </row>
    <row r="17" spans="1:5" x14ac:dyDescent="0.25">
      <c r="A17" s="156">
        <v>2019</v>
      </c>
      <c r="B17" s="157">
        <v>1241</v>
      </c>
      <c r="C17" s="157">
        <v>1516</v>
      </c>
      <c r="D17" s="158">
        <v>1265</v>
      </c>
    </row>
    <row r="18" spans="1:5" ht="15.75" thickBot="1" x14ac:dyDescent="0.3">
      <c r="A18" s="111" t="s">
        <v>62</v>
      </c>
      <c r="B18" s="159">
        <f>B17/B5</f>
        <v>1.4514619883040936</v>
      </c>
      <c r="C18" s="159">
        <f t="shared" ref="C18:D18" si="0">C17/C5</f>
        <v>0.8302300109529025</v>
      </c>
      <c r="D18" s="160">
        <f t="shared" si="0"/>
        <v>1.0111910471622703</v>
      </c>
    </row>
    <row r="19" spans="1:5" ht="15.75" thickTop="1" x14ac:dyDescent="0.25"/>
    <row r="23" spans="1:5" x14ac:dyDescent="0.25">
      <c r="C23" s="117"/>
      <c r="D23" s="117"/>
      <c r="E23" s="117"/>
    </row>
  </sheetData>
  <mergeCells count="1">
    <mergeCell ref="A3:D3"/>
  </mergeCells>
  <pageMargins left="0.70866141732283472" right="0.70866141732283472" top="0.74803149606299213" bottom="0.74803149606299213" header="0.31496062992125984" footer="0.31496062992125984"/>
  <pageSetup paperSize="9" orientation="portrait" r:id="rId1"/>
  <headerFooter scaleWithDoc="0" alignWithMargins="0">
    <oddHeader>&amp;C&amp;"Calibri,Regular"&amp;13SRAD Report No.2027 Transport Statistics Salford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Key Centre Notes</vt:lpstr>
      <vt:lpstr>Cordon Map</vt:lpstr>
      <vt:lpstr>Table 12 Key Centre Surveys AM</vt:lpstr>
      <vt:lpstr>Table 13 Key Centre Surveys OP</vt:lpstr>
      <vt:lpstr>Table 14 Key Centre Surveys PM</vt:lpstr>
      <vt:lpstr>Table 15  KC Traffic Trend</vt:lpstr>
      <vt:lpstr>Tabs 16&amp;17 KC Car Occupancy</vt:lpstr>
      <vt:lpstr>Tab18 &amp; 19 Rail &amp; ML to KC</vt:lpstr>
      <vt:lpstr>Tabs 20 Walk to KC</vt:lpstr>
      <vt:lpstr>Table 21 KC Car&amp;Non-carTrips </vt:lpstr>
      <vt:lpstr>'Cordon Map'!Print_Area</vt:lpstr>
      <vt:lpstr>'Tab18 &amp; 19 Rail &amp; ML to KC'!Print_Area</vt:lpstr>
      <vt:lpstr>'Table 12 Key Centre Surveys AM'!Print_Area</vt:lpstr>
      <vt:lpstr>'Table 13 Key Centre Surveys OP'!Print_Area</vt:lpstr>
      <vt:lpstr>'Table 14 Key Centre Surveys PM'!Print_Area</vt:lpstr>
      <vt:lpstr>'Table 15  KC Traffic Trend'!Print_Area</vt:lpstr>
      <vt:lpstr>'Table 21 KC Car&amp;Non-carTrips '!Print_Area</vt:lpstr>
      <vt:lpstr>'Tabs 16&amp;17 KC Car Occupancy'!Print_Area</vt:lpstr>
      <vt:lpstr>'Tabs 20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2020-05-26T16:58:24Z</dcterms:created>
  <dcterms:modified xsi:type="dcterms:W3CDTF">2020-05-26T17:00:28Z</dcterms:modified>
</cp:coreProperties>
</file>